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10" windowHeight="843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'август'!$A$1:$N$12</definedName>
    <definedName name="Z_59D6CA14_0334_4BCA_8446_A8ADF8C977CE_.wvu.PrintArea" localSheetId="3" hidden="1">'апрель'!$A$1:$N$12</definedName>
    <definedName name="Z_59D6CA14_0334_4BCA_8446_A8ADF8C977CE_.wvu.PrintArea" localSheetId="11" hidden="1">'декабрь'!$A$1:$N$12</definedName>
    <definedName name="Z_59D6CA14_0334_4BCA_8446_A8ADF8C977CE_.wvu.PrintArea" localSheetId="6" hidden="1">'июль'!$A$1:$N$12</definedName>
    <definedName name="Z_59D6CA14_0334_4BCA_8446_A8ADF8C977CE_.wvu.PrintArea" localSheetId="5" hidden="1">'июнь'!$A$1:$N$12</definedName>
    <definedName name="Z_59D6CA14_0334_4BCA_8446_A8ADF8C977CE_.wvu.PrintArea" localSheetId="4" hidden="1">'май'!$A$1:$N$12</definedName>
    <definedName name="Z_59D6CA14_0334_4BCA_8446_A8ADF8C977CE_.wvu.PrintArea" localSheetId="2" hidden="1">'март'!$A$1:$N$12</definedName>
    <definedName name="Z_59D6CA14_0334_4BCA_8446_A8ADF8C977CE_.wvu.PrintArea" localSheetId="10" hidden="1">'ноябрь'!$A$1:$N$12</definedName>
    <definedName name="Z_59D6CA14_0334_4BCA_8446_A8ADF8C977CE_.wvu.PrintArea" localSheetId="9" hidden="1">'октябрь'!$A$1:$N$12</definedName>
    <definedName name="Z_59D6CA14_0334_4BCA_8446_A8ADF8C977CE_.wvu.PrintArea" localSheetId="8" hidden="1">'сентябрь'!$A$1:$N$12</definedName>
    <definedName name="Z_59D6CA14_0334_4BCA_8446_A8ADF8C977CE_.wvu.PrintArea" localSheetId="1" hidden="1">'февраль'!$A$1:$N$12</definedName>
    <definedName name="Z_59D6CA14_0334_4BCA_8446_A8ADF8C977CE_.wvu.PrintArea" localSheetId="0" hidden="1">'январь'!$A$1:$N$12</definedName>
    <definedName name="Z_66826398_24B6_463B_BDF7_C4F30F07715E_.wvu.PrintArea" localSheetId="7" hidden="1">'август'!$A$1:$N$12</definedName>
    <definedName name="Z_66826398_24B6_463B_BDF7_C4F30F07715E_.wvu.PrintArea" localSheetId="3" hidden="1">'апрель'!$A$1:$N$12</definedName>
    <definedName name="Z_66826398_24B6_463B_BDF7_C4F30F07715E_.wvu.PrintArea" localSheetId="11" hidden="1">'декабрь'!$A$1:$N$12</definedName>
    <definedName name="Z_66826398_24B6_463B_BDF7_C4F30F07715E_.wvu.PrintArea" localSheetId="6" hidden="1">'июль'!$A$1:$N$12</definedName>
    <definedName name="Z_66826398_24B6_463B_BDF7_C4F30F07715E_.wvu.PrintArea" localSheetId="5" hidden="1">'июнь'!$A$1:$N$12</definedName>
    <definedName name="Z_66826398_24B6_463B_BDF7_C4F30F07715E_.wvu.PrintArea" localSheetId="4" hidden="1">'май'!$A$1:$N$12</definedName>
    <definedName name="Z_66826398_24B6_463B_BDF7_C4F30F07715E_.wvu.PrintArea" localSheetId="2" hidden="1">'март'!$A$1:$N$12</definedName>
    <definedName name="Z_66826398_24B6_463B_BDF7_C4F30F07715E_.wvu.PrintArea" localSheetId="10" hidden="1">'ноябрь'!$A$1:$N$12</definedName>
    <definedName name="Z_66826398_24B6_463B_BDF7_C4F30F07715E_.wvu.PrintArea" localSheetId="9" hidden="1">'октябрь'!$A$1:$N$12</definedName>
    <definedName name="Z_66826398_24B6_463B_BDF7_C4F30F07715E_.wvu.PrintArea" localSheetId="8" hidden="1">'сентябрь'!$A$1:$N$12</definedName>
    <definedName name="Z_66826398_24B6_463B_BDF7_C4F30F07715E_.wvu.PrintArea" localSheetId="1" hidden="1">'февраль'!$A$1:$N$12</definedName>
    <definedName name="Z_66826398_24B6_463B_BDF7_C4F30F07715E_.wvu.PrintArea" localSheetId="0" hidden="1">'январь'!$A$1:$N$12</definedName>
    <definedName name="Z_A81EE3AB_09E0_4906_9B83_63FD3379E5E0_.wvu.PrintArea" localSheetId="7" hidden="1">'август'!$A$1:$N$12</definedName>
    <definedName name="Z_A81EE3AB_09E0_4906_9B83_63FD3379E5E0_.wvu.PrintArea" localSheetId="3" hidden="1">'апрель'!$A$1:$N$12</definedName>
    <definedName name="Z_A81EE3AB_09E0_4906_9B83_63FD3379E5E0_.wvu.PrintArea" localSheetId="11" hidden="1">'декабрь'!$A$1:$N$12</definedName>
    <definedName name="Z_A81EE3AB_09E0_4906_9B83_63FD3379E5E0_.wvu.PrintArea" localSheetId="6" hidden="1">'июль'!$A$1:$N$12</definedName>
    <definedName name="Z_A81EE3AB_09E0_4906_9B83_63FD3379E5E0_.wvu.PrintArea" localSheetId="5" hidden="1">'июнь'!$A$1:$N$12</definedName>
    <definedName name="Z_A81EE3AB_09E0_4906_9B83_63FD3379E5E0_.wvu.PrintArea" localSheetId="4" hidden="1">'май'!$A$1:$N$12</definedName>
    <definedName name="Z_A81EE3AB_09E0_4906_9B83_63FD3379E5E0_.wvu.PrintArea" localSheetId="2" hidden="1">'март'!$A$1:$N$12</definedName>
    <definedName name="Z_A81EE3AB_09E0_4906_9B83_63FD3379E5E0_.wvu.PrintArea" localSheetId="10" hidden="1">'ноябрь'!$A$1:$N$12</definedName>
    <definedName name="Z_A81EE3AB_09E0_4906_9B83_63FD3379E5E0_.wvu.PrintArea" localSheetId="9" hidden="1">'октябрь'!$A$1:$N$12</definedName>
    <definedName name="Z_A81EE3AB_09E0_4906_9B83_63FD3379E5E0_.wvu.PrintArea" localSheetId="8" hidden="1">'сентябрь'!$A$1:$N$12</definedName>
    <definedName name="Z_A81EE3AB_09E0_4906_9B83_63FD3379E5E0_.wvu.PrintArea" localSheetId="1" hidden="1">'февраль'!$A$1:$N$12</definedName>
    <definedName name="Z_A81EE3AB_09E0_4906_9B83_63FD3379E5E0_.wvu.PrintArea" localSheetId="0" hidden="1">'январь'!$A$1:$N$12</definedName>
    <definedName name="Z_A96E3CEC_C45D_44DE_BEAD_390287949CF6_.wvu.PrintArea" localSheetId="7" hidden="1">'август'!$A$1:$N$12</definedName>
    <definedName name="Z_A96E3CEC_C45D_44DE_BEAD_390287949CF6_.wvu.PrintArea" localSheetId="3" hidden="1">'апрель'!$A$1:$N$12</definedName>
    <definedName name="Z_A96E3CEC_C45D_44DE_BEAD_390287949CF6_.wvu.PrintArea" localSheetId="11" hidden="1">'декабрь'!$A$1:$N$12</definedName>
    <definedName name="Z_A96E3CEC_C45D_44DE_BEAD_390287949CF6_.wvu.PrintArea" localSheetId="6" hidden="1">'июль'!$A$1:$N$12</definedName>
    <definedName name="Z_A96E3CEC_C45D_44DE_BEAD_390287949CF6_.wvu.PrintArea" localSheetId="5" hidden="1">'июнь'!$A$1:$N$12</definedName>
    <definedName name="Z_A96E3CEC_C45D_44DE_BEAD_390287949CF6_.wvu.PrintArea" localSheetId="4" hidden="1">'май'!$A$1:$N$12</definedName>
    <definedName name="Z_A96E3CEC_C45D_44DE_BEAD_390287949CF6_.wvu.PrintArea" localSheetId="2" hidden="1">'март'!$A$1:$N$12</definedName>
    <definedName name="Z_A96E3CEC_C45D_44DE_BEAD_390287949CF6_.wvu.PrintArea" localSheetId="10" hidden="1">'ноябрь'!$A$1:$N$12</definedName>
    <definedName name="Z_A96E3CEC_C45D_44DE_BEAD_390287949CF6_.wvu.PrintArea" localSheetId="9" hidden="1">'октябрь'!$A$1:$N$12</definedName>
    <definedName name="Z_A96E3CEC_C45D_44DE_BEAD_390287949CF6_.wvu.PrintArea" localSheetId="8" hidden="1">'сентябрь'!$A$1:$N$12</definedName>
    <definedName name="Z_A96E3CEC_C45D_44DE_BEAD_390287949CF6_.wvu.PrintArea" localSheetId="1" hidden="1">'февраль'!$A$1:$N$12</definedName>
    <definedName name="Z_A96E3CEC_C45D_44DE_BEAD_390287949CF6_.wvu.PrintArea" localSheetId="0" hidden="1">'январь'!$A$1:$N$12</definedName>
    <definedName name="_xlnm.Print_Area" localSheetId="7">'август'!$A$1:$N$12</definedName>
    <definedName name="_xlnm.Print_Area" localSheetId="3">'апрель'!$A$1:$N$12</definedName>
    <definedName name="_xlnm.Print_Area" localSheetId="11">'декабрь'!$A$1:$N$12</definedName>
    <definedName name="_xlnm.Print_Area" localSheetId="6">'июль'!$A$1:$N$12</definedName>
    <definedName name="_xlnm.Print_Area" localSheetId="5">'июнь'!$A$1:$N$12</definedName>
    <definedName name="_xlnm.Print_Area" localSheetId="4">'май'!$A$1:$N$12</definedName>
    <definedName name="_xlnm.Print_Area" localSheetId="2">'март'!$A$1:$N$12</definedName>
    <definedName name="_xlnm.Print_Area" localSheetId="10">'ноябрь'!$A$1:$N$12</definedName>
    <definedName name="_xlnm.Print_Area" localSheetId="9">'октябрь'!$A$1:$N$12</definedName>
    <definedName name="_xlnm.Print_Area" localSheetId="8">'сентябрь'!$A$1:$N$12</definedName>
    <definedName name="_xlnm.Print_Area" localSheetId="1">'февраль'!$A$1:$N$12</definedName>
    <definedName name="_xlnm.Print_Area" localSheetId="0">'январь'!$A$1:$N$12</definedName>
  </definedNames>
  <calcPr fullCalcOnLoad="1"/>
</workbook>
</file>

<file path=xl/sharedStrings.xml><?xml version="1.0" encoding="utf-8"?>
<sst xmlns="http://schemas.openxmlformats.org/spreadsheetml/2006/main" count="538" uniqueCount="32">
  <si>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</si>
  <si>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</si>
  <si>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</si>
  <si>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</si>
  <si>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</si>
  <si>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</si>
  <si>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</si>
  <si>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</si>
  <si>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</si>
  <si>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</si>
  <si>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</si>
  <si>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</si>
  <si>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</si>
  <si>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</si>
  <si>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</si>
  <si>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 xml:space="preserve">ООО ХК "СДС-Энерго" </t>
  </si>
  <si>
    <t>ООО "ТСО "СИБИРЬ"</t>
  </si>
  <si>
    <t xml:space="preserve">АО "Электросеть" </t>
  </si>
  <si>
    <t xml:space="preserve">ООО "КэНК" </t>
  </si>
  <si>
    <t>ОАО "СКЭК"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</si>
  <si>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</si>
  <si>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</si>
  <si>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ООО "СибПСК"</t>
  </si>
  <si>
    <t>ОАО "РЖД"</t>
  </si>
  <si>
    <t>2021г.</t>
  </si>
  <si>
    <t xml:space="preserve">ООО "Электросетьсервис" </t>
  </si>
  <si>
    <t>ПАО "Россети Сибирь"-"Алтайэнерго"</t>
  </si>
  <si>
    <t>ПАО "Россети Сибирь" - "Кузбассэнерго-РЭС"</t>
  </si>
  <si>
    <t>ПАО "Россети Московский регион"</t>
  </si>
  <si>
    <t>АО "ОЭК"</t>
  </si>
  <si>
    <t>ПАО "ТРК"</t>
  </si>
  <si>
    <t>Филиал ПАО "Россети Центр и Приволжье"-"Нижновэнерго"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</si>
</sst>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6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7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7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7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7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7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8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49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0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" fillId="0" borderId="6" applyNumberFormat="0" applyFill="0" applyAlignment="0" applyProtection="0"/>
    <xf numFmtId="0" fontId="29" fillId="0" borderId="7" applyNumberFormat="0" applyFill="0" applyAlignment="0" applyProtection="0"/>
    <xf numFmtId="0" fontId="52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7" fillId="0" borderId="12" applyNumberFormat="0" applyFill="0" applyAlignment="0" applyProtection="0"/>
    <xf numFmtId="0" fontId="3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5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0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23" xfId="267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2" fontId="0" fillId="0" borderId="24" xfId="267" applyNumberFormat="1" applyFont="1" applyFill="1" applyBorder="1" applyAlignment="1">
      <alignment/>
    </xf>
    <xf numFmtId="182" fontId="0" fillId="0" borderId="23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2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7" borderId="28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 horizontal="center"/>
    </xf>
    <xf numFmtId="182" fontId="0" fillId="48" borderId="25" xfId="267" applyNumberFormat="1" applyFont="1" applyFill="1" applyBorder="1" applyAlignment="1">
      <alignment/>
    </xf>
    <xf numFmtId="182" fontId="0" fillId="48" borderId="23" xfId="0" applyNumberFormat="1" applyFont="1" applyFill="1" applyBorder="1" applyAlignment="1">
      <alignment/>
    </xf>
    <xf numFmtId="182" fontId="0" fillId="48" borderId="23" xfId="141" applyNumberFormat="1" applyFont="1" applyFill="1" applyBorder="1">
      <alignment/>
      <protection/>
    </xf>
    <xf numFmtId="182" fontId="0" fillId="48" borderId="29" xfId="267" applyNumberFormat="1" applyFont="1" applyFill="1" applyBorder="1" applyAlignment="1">
      <alignment/>
    </xf>
    <xf numFmtId="185" fontId="0" fillId="48" borderId="23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82" fontId="0" fillId="48" borderId="23" xfId="267" applyNumberFormat="1" applyFont="1" applyFill="1" applyBorder="1" applyAlignment="1">
      <alignment/>
    </xf>
    <xf numFmtId="0" fontId="0" fillId="48" borderId="30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/>
    </xf>
    <xf numFmtId="182" fontId="4" fillId="49" borderId="29" xfId="267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82" fontId="0" fillId="48" borderId="29" xfId="141" applyNumberFormat="1" applyFont="1" applyFill="1" applyBorder="1">
      <alignment/>
      <protection/>
    </xf>
    <xf numFmtId="182" fontId="0" fillId="48" borderId="29" xfId="267" applyNumberFormat="1" applyFont="1" applyFill="1" applyBorder="1" applyAlignment="1">
      <alignment/>
    </xf>
    <xf numFmtId="182" fontId="0" fillId="48" borderId="33" xfId="267" applyNumberFormat="1" applyFont="1" applyFill="1" applyBorder="1" applyAlignment="1">
      <alignment/>
    </xf>
    <xf numFmtId="182" fontId="0" fillId="48" borderId="34" xfId="267" applyNumberFormat="1" applyFont="1" applyFill="1" applyBorder="1" applyAlignment="1">
      <alignment/>
    </xf>
    <xf numFmtId="182" fontId="0" fillId="48" borderId="35" xfId="267" applyNumberFormat="1" applyFont="1" applyFill="1" applyBorder="1" applyAlignment="1">
      <alignment/>
    </xf>
    <xf numFmtId="182" fontId="0" fillId="48" borderId="36" xfId="267" applyNumberFormat="1" applyFont="1" applyFill="1" applyBorder="1" applyAlignment="1">
      <alignment/>
    </xf>
    <xf numFmtId="182" fontId="0" fillId="0" borderId="24" xfId="271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82" fontId="0" fillId="7" borderId="28" xfId="271" applyNumberFormat="1" applyFont="1" applyFill="1" applyBorder="1" applyAlignment="1">
      <alignment/>
    </xf>
    <xf numFmtId="3" fontId="1" fillId="48" borderId="23" xfId="271" applyNumberFormat="1" applyFont="1" applyFill="1" applyBorder="1" applyAlignment="1">
      <alignment horizontal="center" vertical="center"/>
    </xf>
    <xf numFmtId="182" fontId="0" fillId="48" borderId="29" xfId="271" applyNumberFormat="1" applyFont="1" applyFill="1" applyBorder="1" applyAlignment="1">
      <alignment/>
    </xf>
    <xf numFmtId="182" fontId="0" fillId="48" borderId="35" xfId="271" applyNumberFormat="1" applyFont="1" applyFill="1" applyBorder="1" applyAlignment="1">
      <alignment/>
    </xf>
    <xf numFmtId="182" fontId="0" fillId="48" borderId="33" xfId="271" applyNumberFormat="1" applyFont="1" applyFill="1" applyBorder="1" applyAlignment="1">
      <alignment/>
    </xf>
    <xf numFmtId="182" fontId="0" fillId="48" borderId="34" xfId="271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horizontal="center" vertical="center"/>
    </xf>
    <xf numFmtId="0" fontId="0" fillId="7" borderId="37" xfId="0" applyFont="1" applyFill="1" applyBorder="1" applyAlignment="1">
      <alignment/>
    </xf>
    <xf numFmtId="182" fontId="0" fillId="48" borderId="30" xfId="267" applyNumberFormat="1" applyFont="1" applyFill="1" applyBorder="1" applyAlignment="1">
      <alignment/>
    </xf>
    <xf numFmtId="0" fontId="0" fillId="48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48" borderId="27" xfId="0" applyFont="1" applyFill="1" applyBorder="1" applyAlignment="1">
      <alignment horizontal="center" vertical="center" wrapText="1"/>
    </xf>
    <xf numFmtId="0" fontId="0" fillId="48" borderId="29" xfId="0" applyFont="1" applyFill="1" applyBorder="1" applyAlignment="1">
      <alignment horizontal="center" vertical="center" wrapText="1"/>
    </xf>
    <xf numFmtId="182" fontId="0" fillId="7" borderId="24" xfId="271" applyNumberFormat="1" applyFont="1" applyFill="1" applyBorder="1" applyAlignment="1">
      <alignment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89" zoomScaleNormal="89" zoomScalePageLayoutView="0" workbookViewId="0" topLeftCell="A1">
      <selection activeCell="C18" sqref="C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5215682</v>
      </c>
      <c r="D8" s="18"/>
      <c r="E8" s="18"/>
      <c r="F8" s="18">
        <v>440536</v>
      </c>
      <c r="G8" s="18">
        <v>3598071</v>
      </c>
      <c r="H8" s="18">
        <v>1177075</v>
      </c>
      <c r="I8" s="9">
        <f>J8+L8+M8+N8+K8</f>
        <v>2163</v>
      </c>
      <c r="J8" s="24"/>
      <c r="K8" s="18"/>
      <c r="L8" s="18"/>
      <c r="M8" s="18">
        <v>660</v>
      </c>
      <c r="N8" s="20">
        <v>1503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1344767</v>
      </c>
      <c r="D9" s="10"/>
      <c r="E9" s="10"/>
      <c r="F9" s="2"/>
      <c r="G9" s="19">
        <v>1344767</v>
      </c>
      <c r="H9" s="18"/>
      <c r="I9" s="13">
        <f>J9+L9+M9+N9</f>
        <v>2097</v>
      </c>
      <c r="J9" s="18"/>
      <c r="K9" s="18"/>
      <c r="L9" s="18"/>
      <c r="M9" s="19">
        <v>2097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2354630</v>
      </c>
      <c r="D10" s="18"/>
      <c r="E10" s="18"/>
      <c r="F10" s="18"/>
      <c r="G10" s="10">
        <v>2354630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1078903</v>
      </c>
      <c r="D11" s="23">
        <v>659681</v>
      </c>
      <c r="E11" s="23"/>
      <c r="F11" s="23">
        <v>21</v>
      </c>
      <c r="G11" s="34">
        <v>283864</v>
      </c>
      <c r="H11" s="37">
        <v>135337</v>
      </c>
      <c r="I11" s="13">
        <f>J11+M11+K11+N11+L11</f>
        <v>250</v>
      </c>
      <c r="J11" s="18"/>
      <c r="K11" s="21"/>
      <c r="L11" s="18"/>
      <c r="M11" s="18">
        <v>168</v>
      </c>
      <c r="N11" s="20">
        <v>82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191056</v>
      </c>
      <c r="D12" s="22"/>
      <c r="E12" s="22"/>
      <c r="F12" s="18"/>
      <c r="G12" s="18">
        <v>172008</v>
      </c>
      <c r="H12" s="18">
        <v>19048</v>
      </c>
      <c r="I12" s="13">
        <f aca="true" t="shared" si="1" ref="I12:I17">J12+L12+M12+N12</f>
        <v>77</v>
      </c>
      <c r="J12" s="22"/>
      <c r="K12" s="18"/>
      <c r="L12" s="18"/>
      <c r="M12" s="18">
        <v>77</v>
      </c>
      <c r="N12" s="20"/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721168</v>
      </c>
      <c r="D13" s="25"/>
      <c r="E13" s="23"/>
      <c r="F13" s="18"/>
      <c r="G13" s="27">
        <v>512794</v>
      </c>
      <c r="H13" s="18">
        <v>208374</v>
      </c>
      <c r="I13" s="13">
        <f t="shared" si="1"/>
        <v>913</v>
      </c>
      <c r="J13" s="22"/>
      <c r="K13" s="18"/>
      <c r="L13" s="18"/>
      <c r="M13" s="18">
        <v>609</v>
      </c>
      <c r="N13" s="20">
        <v>304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223801</v>
      </c>
      <c r="D14" s="22"/>
      <c r="E14" s="33"/>
      <c r="F14" s="18"/>
      <c r="G14" s="18">
        <v>223801</v>
      </c>
      <c r="H14" s="18"/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8132</v>
      </c>
      <c r="D15" s="25"/>
      <c r="E15" s="23"/>
      <c r="F15" s="18"/>
      <c r="G15" s="27"/>
      <c r="H15" s="18">
        <v>8132</v>
      </c>
      <c r="I15" s="13">
        <f t="shared" si="1"/>
        <v>15</v>
      </c>
      <c r="J15" s="18"/>
      <c r="K15" s="18"/>
      <c r="L15" s="18"/>
      <c r="M15" s="18"/>
      <c r="N15" s="20">
        <v>15</v>
      </c>
    </row>
    <row r="16" spans="1:14" ht="12.75">
      <c r="A16" s="28" t="s">
        <v>25</v>
      </c>
      <c r="B16" s="32" t="s">
        <v>13</v>
      </c>
      <c r="C16" s="17">
        <f t="shared" si="0"/>
        <v>0</v>
      </c>
      <c r="D16" s="25"/>
      <c r="E16" s="23"/>
      <c r="F16" s="23"/>
      <c r="G16" s="34"/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47424</v>
      </c>
      <c r="D17" s="23"/>
      <c r="E17" s="23"/>
      <c r="F17" s="23"/>
      <c r="G17" s="34">
        <v>47424</v>
      </c>
      <c r="H17" s="37"/>
      <c r="I17" s="13">
        <f t="shared" si="1"/>
        <v>64</v>
      </c>
      <c r="J17" s="35"/>
      <c r="K17" s="35"/>
      <c r="L17" s="35"/>
      <c r="M17" s="35">
        <v>64</v>
      </c>
      <c r="N17" s="36"/>
    </row>
    <row r="18" spans="1:14" ht="12.75">
      <c r="A18" s="50" t="s">
        <v>14</v>
      </c>
      <c r="B18" s="51"/>
      <c r="C18" s="31">
        <f>SUM(C8:C17)</f>
        <v>11185563</v>
      </c>
      <c r="D18" s="31">
        <f aca="true" t="shared" si="2" ref="D18:N18">SUM(D8:D17)</f>
        <v>659681</v>
      </c>
      <c r="E18" s="31">
        <f t="shared" si="2"/>
        <v>0</v>
      </c>
      <c r="F18" s="31">
        <f t="shared" si="2"/>
        <v>440557</v>
      </c>
      <c r="G18" s="31">
        <f t="shared" si="2"/>
        <v>8537359</v>
      </c>
      <c r="H18" s="31">
        <f t="shared" si="2"/>
        <v>1547966</v>
      </c>
      <c r="I18" s="31">
        <f t="shared" si="2"/>
        <v>5579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3675</v>
      </c>
      <c r="N18" s="31">
        <f t="shared" si="2"/>
        <v>1904</v>
      </c>
    </row>
    <row r="19" spans="3:14" ht="12.75">
      <c r="C19" s="26"/>
      <c r="D19" s="26"/>
      <c r="E19" s="26"/>
      <c r="F19" s="26"/>
      <c r="G19" s="26"/>
      <c r="H19" s="26"/>
      <c r="I19" s="15"/>
      <c r="J19" s="15"/>
      <c r="K19" s="15"/>
      <c r="L19" s="15"/>
      <c r="M19" s="15"/>
      <c r="N19" s="15"/>
    </row>
    <row r="20" spans="1:14" ht="12.75">
      <c r="A20" s="1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9">
    <mergeCell ref="A18:B1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="89" zoomScaleNormal="89" zoomScalePageLayoutView="0" workbookViewId="0" topLeftCell="A1">
      <selection activeCell="C20" sqref="C20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5186788</v>
      </c>
      <c r="D8" s="18"/>
      <c r="E8" s="18"/>
      <c r="F8" s="18">
        <v>334616</v>
      </c>
      <c r="G8" s="18">
        <v>3773509</v>
      </c>
      <c r="H8" s="18">
        <v>1078663</v>
      </c>
      <c r="I8" s="9">
        <f>J8+L8+M8+N8+K8</f>
        <v>1867</v>
      </c>
      <c r="J8" s="24"/>
      <c r="K8" s="18"/>
      <c r="L8" s="18"/>
      <c r="M8" s="18">
        <v>554</v>
      </c>
      <c r="N8" s="20">
        <v>1313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681578</v>
      </c>
      <c r="D9" s="10"/>
      <c r="E9" s="10"/>
      <c r="F9" s="2"/>
      <c r="G9" s="19">
        <v>681578</v>
      </c>
      <c r="H9" s="18"/>
      <c r="I9" s="13">
        <f>J9+L9+M9+N9</f>
        <v>1184</v>
      </c>
      <c r="J9" s="18"/>
      <c r="K9" s="18"/>
      <c r="L9" s="18"/>
      <c r="M9" s="19">
        <v>1184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2154358</v>
      </c>
      <c r="D10" s="18"/>
      <c r="E10" s="18"/>
      <c r="F10" s="18"/>
      <c r="G10" s="10">
        <v>2154358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1361300</v>
      </c>
      <c r="D11" s="23">
        <v>572801</v>
      </c>
      <c r="E11" s="23"/>
      <c r="F11" s="23">
        <v>51840</v>
      </c>
      <c r="G11" s="34">
        <v>534811</v>
      </c>
      <c r="H11" s="37">
        <v>201848</v>
      </c>
      <c r="I11" s="13">
        <f>J11+M11+K11+N11+L11</f>
        <v>236</v>
      </c>
      <c r="J11" s="18"/>
      <c r="K11" s="21"/>
      <c r="L11" s="18"/>
      <c r="M11" s="18">
        <v>115</v>
      </c>
      <c r="N11" s="20">
        <v>121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9">D12+F12+G12+H12</f>
        <v>298891</v>
      </c>
      <c r="D12" s="22"/>
      <c r="E12" s="22"/>
      <c r="F12" s="18"/>
      <c r="G12" s="18">
        <v>269128</v>
      </c>
      <c r="H12" s="18">
        <v>29763</v>
      </c>
      <c r="I12" s="13">
        <f aca="true" t="shared" si="1" ref="I12:I19">J12+L12+M12+N12</f>
        <v>85</v>
      </c>
      <c r="J12" s="22"/>
      <c r="K12" s="18"/>
      <c r="L12" s="18"/>
      <c r="M12" s="18">
        <v>63</v>
      </c>
      <c r="N12" s="20">
        <v>22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1402652</v>
      </c>
      <c r="D13" s="25"/>
      <c r="E13" s="23"/>
      <c r="F13" s="18"/>
      <c r="G13" s="27">
        <v>1058033</v>
      </c>
      <c r="H13" s="18">
        <v>344619</v>
      </c>
      <c r="I13" s="13">
        <f t="shared" si="1"/>
        <v>937</v>
      </c>
      <c r="J13" s="22"/>
      <c r="K13" s="18"/>
      <c r="L13" s="18"/>
      <c r="M13" s="18">
        <v>458</v>
      </c>
      <c r="N13" s="20">
        <v>479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180431</v>
      </c>
      <c r="D14" s="22"/>
      <c r="E14" s="33"/>
      <c r="F14" s="18"/>
      <c r="G14" s="18">
        <v>173325</v>
      </c>
      <c r="H14" s="18">
        <v>7106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16806</v>
      </c>
      <c r="D15" s="25"/>
      <c r="E15" s="23"/>
      <c r="F15" s="18"/>
      <c r="G15" s="27">
        <v>10700</v>
      </c>
      <c r="H15" s="18">
        <v>6106</v>
      </c>
      <c r="I15" s="13">
        <f t="shared" si="1"/>
        <v>10</v>
      </c>
      <c r="J15" s="18"/>
      <c r="K15" s="18"/>
      <c r="L15" s="18"/>
      <c r="M15" s="18"/>
      <c r="N15" s="20">
        <v>10</v>
      </c>
    </row>
    <row r="16" spans="1:14" ht="12.75">
      <c r="A16" s="28" t="s">
        <v>25</v>
      </c>
      <c r="B16" s="32" t="s">
        <v>13</v>
      </c>
      <c r="C16" s="17">
        <f t="shared" si="0"/>
        <v>83905</v>
      </c>
      <c r="D16" s="25"/>
      <c r="E16" s="23"/>
      <c r="F16" s="23"/>
      <c r="G16" s="34">
        <v>83905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543528</v>
      </c>
      <c r="D17" s="23"/>
      <c r="E17" s="23"/>
      <c r="F17" s="23"/>
      <c r="G17" s="34">
        <v>543528</v>
      </c>
      <c r="H17" s="37"/>
      <c r="I17" s="13">
        <f t="shared" si="1"/>
        <v>800</v>
      </c>
      <c r="J17" s="35"/>
      <c r="K17" s="35"/>
      <c r="L17" s="35"/>
      <c r="M17" s="35">
        <v>800</v>
      </c>
      <c r="N17" s="36"/>
    </row>
    <row r="18" spans="1:14" ht="25.5">
      <c r="A18" s="28" t="s">
        <v>28</v>
      </c>
      <c r="B18" s="32" t="s">
        <v>13</v>
      </c>
      <c r="C18" s="13">
        <f t="shared" si="0"/>
        <v>1933889</v>
      </c>
      <c r="D18" s="23"/>
      <c r="E18" s="23"/>
      <c r="F18" s="23"/>
      <c r="G18" s="34">
        <v>952972</v>
      </c>
      <c r="H18" s="38">
        <v>980917</v>
      </c>
      <c r="I18" s="13">
        <f t="shared" si="1"/>
        <v>3096</v>
      </c>
      <c r="J18" s="35"/>
      <c r="K18" s="35"/>
      <c r="L18" s="35"/>
      <c r="M18" s="35">
        <v>1563</v>
      </c>
      <c r="N18" s="36">
        <v>1533</v>
      </c>
    </row>
    <row r="19" spans="1:14" ht="12.75">
      <c r="A19" s="28" t="s">
        <v>29</v>
      </c>
      <c r="B19" s="32" t="s">
        <v>13</v>
      </c>
      <c r="C19" s="13">
        <f t="shared" si="0"/>
        <v>92583</v>
      </c>
      <c r="D19" s="23"/>
      <c r="E19" s="23"/>
      <c r="F19" s="23"/>
      <c r="G19" s="34">
        <v>92583</v>
      </c>
      <c r="H19" s="38"/>
      <c r="I19" s="13">
        <f t="shared" si="1"/>
        <v>150</v>
      </c>
      <c r="J19" s="35"/>
      <c r="K19" s="35"/>
      <c r="L19" s="35"/>
      <c r="M19" s="35">
        <v>150</v>
      </c>
      <c r="N19" s="36"/>
    </row>
    <row r="20" spans="1:14" ht="12.75">
      <c r="A20" s="50" t="s">
        <v>14</v>
      </c>
      <c r="B20" s="51"/>
      <c r="C20" s="31">
        <f>SUM(C8:C19)</f>
        <v>13936709</v>
      </c>
      <c r="D20" s="31">
        <f aca="true" t="shared" si="2" ref="D20:N20">SUM(D8:D19)</f>
        <v>572801</v>
      </c>
      <c r="E20" s="31">
        <f t="shared" si="2"/>
        <v>0</v>
      </c>
      <c r="F20" s="31">
        <f t="shared" si="2"/>
        <v>386456</v>
      </c>
      <c r="G20" s="31">
        <f t="shared" si="2"/>
        <v>10328430</v>
      </c>
      <c r="H20" s="31">
        <f t="shared" si="2"/>
        <v>2649022</v>
      </c>
      <c r="I20" s="31">
        <f t="shared" si="2"/>
        <v>8365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4887</v>
      </c>
      <c r="N20" s="31">
        <f t="shared" si="2"/>
        <v>3478</v>
      </c>
    </row>
    <row r="21" spans="3:14" ht="12.75"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</row>
    <row r="22" spans="1:14" ht="12.75">
      <c r="A22" s="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9">
    <mergeCell ref="A20:B2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89" zoomScaleNormal="89" zoomScalePageLayoutView="0" workbookViewId="0" topLeftCell="A1">
      <selection activeCell="I21" sqref="I21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5562939</v>
      </c>
      <c r="D8" s="18"/>
      <c r="E8" s="18"/>
      <c r="F8" s="18">
        <v>345185</v>
      </c>
      <c r="G8" s="18">
        <v>4073258</v>
      </c>
      <c r="H8" s="18">
        <v>1144496</v>
      </c>
      <c r="I8" s="9">
        <f>J8+L8+M8+N8+K8</f>
        <v>2005</v>
      </c>
      <c r="J8" s="24"/>
      <c r="K8" s="18"/>
      <c r="L8" s="18"/>
      <c r="M8" s="18">
        <v>589</v>
      </c>
      <c r="N8" s="20">
        <v>1416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767038</v>
      </c>
      <c r="D9" s="10"/>
      <c r="E9" s="10"/>
      <c r="F9" s="2"/>
      <c r="G9" s="19">
        <v>767038</v>
      </c>
      <c r="H9" s="18"/>
      <c r="I9" s="13">
        <f>J9+L9+M9+N9</f>
        <v>1305</v>
      </c>
      <c r="J9" s="18"/>
      <c r="K9" s="18"/>
      <c r="L9" s="18"/>
      <c r="M9" s="19">
        <v>1305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2135185</v>
      </c>
      <c r="D10" s="18"/>
      <c r="E10" s="18"/>
      <c r="F10" s="18"/>
      <c r="G10" s="10">
        <v>2135185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1661925</v>
      </c>
      <c r="D11" s="21">
        <v>650830</v>
      </c>
      <c r="E11" s="21"/>
      <c r="F11" s="21">
        <v>178435</v>
      </c>
      <c r="G11" s="18">
        <v>664240</v>
      </c>
      <c r="H11" s="18">
        <v>168420</v>
      </c>
      <c r="I11" s="13">
        <f>J11+M11+K11+N11+L11</f>
        <v>358</v>
      </c>
      <c r="J11" s="18"/>
      <c r="K11" s="21"/>
      <c r="L11" s="18"/>
      <c r="M11" s="18">
        <v>224</v>
      </c>
      <c r="N11" s="20">
        <v>134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20">D12+F12+G12+H12</f>
        <v>296777</v>
      </c>
      <c r="D12" s="22"/>
      <c r="E12" s="22"/>
      <c r="F12" s="18"/>
      <c r="G12" s="18">
        <v>274613</v>
      </c>
      <c r="H12" s="18">
        <v>22164</v>
      </c>
      <c r="I12" s="13">
        <f aca="true" t="shared" si="1" ref="I12:I17">J12+L12+M12+N12</f>
        <v>88</v>
      </c>
      <c r="J12" s="22"/>
      <c r="K12" s="18"/>
      <c r="L12" s="18"/>
      <c r="M12" s="18">
        <v>66</v>
      </c>
      <c r="N12" s="20">
        <v>22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1581595</v>
      </c>
      <c r="D13" s="25"/>
      <c r="E13" s="23"/>
      <c r="F13" s="18"/>
      <c r="G13" s="27">
        <v>1224923</v>
      </c>
      <c r="H13" s="18">
        <v>356672</v>
      </c>
      <c r="I13" s="13">
        <f t="shared" si="1"/>
        <v>1006</v>
      </c>
      <c r="J13" s="22"/>
      <c r="K13" s="18"/>
      <c r="L13" s="18"/>
      <c r="M13" s="18">
        <v>509</v>
      </c>
      <c r="N13" s="20">
        <v>497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209592</v>
      </c>
      <c r="D14" s="22"/>
      <c r="E14" s="33"/>
      <c r="F14" s="18"/>
      <c r="G14" s="18">
        <v>197931</v>
      </c>
      <c r="H14" s="18">
        <v>11661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17616</v>
      </c>
      <c r="D15" s="25"/>
      <c r="E15" s="23"/>
      <c r="F15" s="18"/>
      <c r="G15" s="27">
        <v>11363</v>
      </c>
      <c r="H15" s="18">
        <v>6253</v>
      </c>
      <c r="I15" s="13">
        <f t="shared" si="1"/>
        <v>11</v>
      </c>
      <c r="J15" s="18"/>
      <c r="K15" s="18"/>
      <c r="L15" s="18"/>
      <c r="M15" s="18"/>
      <c r="N15" s="20">
        <v>11</v>
      </c>
    </row>
    <row r="16" spans="1:14" ht="12.75">
      <c r="A16" s="28" t="s">
        <v>25</v>
      </c>
      <c r="B16" s="32" t="s">
        <v>13</v>
      </c>
      <c r="C16" s="17">
        <f t="shared" si="0"/>
        <v>98723</v>
      </c>
      <c r="D16" s="25"/>
      <c r="E16" s="23"/>
      <c r="F16" s="23"/>
      <c r="G16" s="34">
        <v>98723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7">
        <f t="shared" si="0"/>
        <v>543035</v>
      </c>
      <c r="D17" s="25"/>
      <c r="E17" s="23"/>
      <c r="F17" s="23"/>
      <c r="G17" s="34">
        <v>543035</v>
      </c>
      <c r="H17" s="37"/>
      <c r="I17" s="13">
        <f t="shared" si="1"/>
        <v>824</v>
      </c>
      <c r="J17" s="35"/>
      <c r="K17" s="35"/>
      <c r="L17" s="35"/>
      <c r="M17" s="35">
        <v>824</v>
      </c>
      <c r="N17" s="36"/>
    </row>
    <row r="18" spans="1:14" ht="25.5">
      <c r="A18" s="28" t="s">
        <v>28</v>
      </c>
      <c r="B18" s="32" t="s">
        <v>13</v>
      </c>
      <c r="C18" s="13">
        <f t="shared" si="0"/>
        <v>3525689</v>
      </c>
      <c r="D18" s="21">
        <v>46251</v>
      </c>
      <c r="E18" s="23"/>
      <c r="F18" s="23"/>
      <c r="G18" s="34">
        <v>1673388</v>
      </c>
      <c r="H18" s="38">
        <v>1806050</v>
      </c>
      <c r="I18" s="13">
        <f>J18+L18+M18+N18</f>
        <v>5832</v>
      </c>
      <c r="J18" s="35">
        <v>84</v>
      </c>
      <c r="K18" s="35"/>
      <c r="L18" s="35"/>
      <c r="M18" s="35">
        <v>2756</v>
      </c>
      <c r="N18" s="36">
        <v>2992</v>
      </c>
    </row>
    <row r="19" spans="1:14" ht="12.75">
      <c r="A19" s="28" t="s">
        <v>29</v>
      </c>
      <c r="B19" s="32" t="s">
        <v>13</v>
      </c>
      <c r="C19" s="13">
        <f t="shared" si="0"/>
        <v>253898</v>
      </c>
      <c r="D19" s="47"/>
      <c r="E19" s="23"/>
      <c r="F19" s="23"/>
      <c r="G19" s="34">
        <v>253898</v>
      </c>
      <c r="H19" s="38"/>
      <c r="I19" s="13">
        <f>J19+L19+M19+N19</f>
        <v>417</v>
      </c>
      <c r="J19" s="35"/>
      <c r="K19" s="35"/>
      <c r="L19" s="35"/>
      <c r="M19" s="35">
        <v>417</v>
      </c>
      <c r="N19" s="36"/>
    </row>
    <row r="20" spans="1:14" ht="12.75">
      <c r="A20" s="28" t="s">
        <v>30</v>
      </c>
      <c r="B20" s="32" t="s">
        <v>13</v>
      </c>
      <c r="C20" s="13">
        <f t="shared" si="0"/>
        <v>245076</v>
      </c>
      <c r="D20" s="47"/>
      <c r="E20" s="23"/>
      <c r="F20" s="23"/>
      <c r="G20" s="34">
        <v>245076</v>
      </c>
      <c r="H20" s="38"/>
      <c r="I20" s="13">
        <f>J20+L20+M20+N20</f>
        <v>0</v>
      </c>
      <c r="J20" s="35"/>
      <c r="K20" s="35"/>
      <c r="L20" s="35"/>
      <c r="M20" s="35"/>
      <c r="N20" s="36"/>
    </row>
    <row r="21" spans="1:14" ht="12.75">
      <c r="A21" s="50" t="s">
        <v>14</v>
      </c>
      <c r="B21" s="51"/>
      <c r="C21" s="31">
        <f>SUM(C8:C20)</f>
        <v>16899088</v>
      </c>
      <c r="D21" s="31">
        <f aca="true" t="shared" si="2" ref="D21:N21">SUM(D8:D20)</f>
        <v>697081</v>
      </c>
      <c r="E21" s="31">
        <f t="shared" si="2"/>
        <v>0</v>
      </c>
      <c r="F21" s="31">
        <f t="shared" si="2"/>
        <v>523620</v>
      </c>
      <c r="G21" s="31">
        <f t="shared" si="2"/>
        <v>12162671</v>
      </c>
      <c r="H21" s="31">
        <f t="shared" si="2"/>
        <v>3515716</v>
      </c>
      <c r="I21" s="31">
        <f t="shared" si="2"/>
        <v>11846</v>
      </c>
      <c r="J21" s="31">
        <f t="shared" si="2"/>
        <v>84</v>
      </c>
      <c r="K21" s="31">
        <f t="shared" si="2"/>
        <v>0</v>
      </c>
      <c r="L21" s="31">
        <f t="shared" si="2"/>
        <v>0</v>
      </c>
      <c r="M21" s="31">
        <f t="shared" si="2"/>
        <v>6690</v>
      </c>
      <c r="N21" s="31">
        <f t="shared" si="2"/>
        <v>5072</v>
      </c>
    </row>
    <row r="22" spans="3:14" ht="12.75">
      <c r="C22" s="26"/>
      <c r="D22" s="26"/>
      <c r="E22" s="26"/>
      <c r="F22" s="26"/>
      <c r="G22" s="26"/>
      <c r="H22" s="26"/>
      <c r="I22" s="15"/>
      <c r="J22" s="15"/>
      <c r="K22" s="15"/>
      <c r="L22" s="15"/>
      <c r="M22" s="15"/>
      <c r="N22" s="15"/>
    </row>
    <row r="23" spans="1:14" ht="12.75">
      <c r="A23" s="1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9">
    <mergeCell ref="A21:B21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9" zoomScaleNormal="89" zoomScalePageLayoutView="0" workbookViewId="0" topLeftCell="A4">
      <selection activeCell="I8" sqref="I8:I21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5750977</v>
      </c>
      <c r="D8" s="18"/>
      <c r="E8" s="18"/>
      <c r="F8" s="18">
        <v>249906</v>
      </c>
      <c r="G8" s="18">
        <v>4267431</v>
      </c>
      <c r="H8" s="18">
        <v>1233640</v>
      </c>
      <c r="I8" s="9">
        <f>J8+L8+M8+N8+K8</f>
        <v>2098</v>
      </c>
      <c r="J8" s="24"/>
      <c r="K8" s="18"/>
      <c r="L8" s="18"/>
      <c r="M8" s="18">
        <v>646</v>
      </c>
      <c r="N8" s="20">
        <v>1452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923620</v>
      </c>
      <c r="D9" s="10"/>
      <c r="E9" s="10"/>
      <c r="F9" s="2"/>
      <c r="G9" s="19">
        <v>923620</v>
      </c>
      <c r="H9" s="18"/>
      <c r="I9" s="13">
        <f>J9+L9+M9+N9</f>
        <v>1465</v>
      </c>
      <c r="J9" s="18"/>
      <c r="K9" s="18"/>
      <c r="L9" s="18"/>
      <c r="M9" s="19">
        <v>1465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2391653</v>
      </c>
      <c r="D10" s="18"/>
      <c r="E10" s="18"/>
      <c r="F10" s="18"/>
      <c r="G10" s="10">
        <v>2391653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6.25" customHeight="1">
      <c r="A11" s="28" t="s">
        <v>27</v>
      </c>
      <c r="B11" s="12" t="s">
        <v>13</v>
      </c>
      <c r="C11" s="13">
        <f>D11+G11+E11+H11+F11</f>
        <v>1900335</v>
      </c>
      <c r="D11" s="21">
        <v>712454</v>
      </c>
      <c r="E11" s="21"/>
      <c r="F11" s="21">
        <v>204073</v>
      </c>
      <c r="G11" s="18">
        <v>745580</v>
      </c>
      <c r="H11" s="18">
        <v>238228</v>
      </c>
      <c r="I11" s="13">
        <f>J11+M11+K11+N11+L11</f>
        <v>388</v>
      </c>
      <c r="J11" s="18"/>
      <c r="K11" s="21"/>
      <c r="L11" s="18"/>
      <c r="M11" s="18">
        <v>244</v>
      </c>
      <c r="N11" s="20">
        <v>144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21">D12+F12+G12+H12</f>
        <v>311757</v>
      </c>
      <c r="D12" s="22"/>
      <c r="E12" s="22"/>
      <c r="F12" s="18"/>
      <c r="G12" s="18">
        <v>285778</v>
      </c>
      <c r="H12" s="18">
        <v>25979</v>
      </c>
      <c r="I12" s="13">
        <f aca="true" t="shared" si="1" ref="I12:I17">J12+L12+M12+N12</f>
        <v>92</v>
      </c>
      <c r="J12" s="22"/>
      <c r="K12" s="18"/>
      <c r="L12" s="18"/>
      <c r="M12" s="18">
        <v>71</v>
      </c>
      <c r="N12" s="20">
        <v>21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1681949</v>
      </c>
      <c r="D13" s="25"/>
      <c r="E13" s="23"/>
      <c r="F13" s="18"/>
      <c r="G13" s="27">
        <v>1317799</v>
      </c>
      <c r="H13" s="18">
        <v>364150</v>
      </c>
      <c r="I13" s="13">
        <f t="shared" si="1"/>
        <v>1051</v>
      </c>
      <c r="J13" s="22"/>
      <c r="K13" s="18"/>
      <c r="L13" s="18"/>
      <c r="M13" s="18">
        <v>554</v>
      </c>
      <c r="N13" s="20">
        <v>497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235487</v>
      </c>
      <c r="D14" s="22"/>
      <c r="E14" s="33"/>
      <c r="F14" s="18"/>
      <c r="G14" s="18">
        <v>222470</v>
      </c>
      <c r="H14" s="18">
        <v>13017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21628</v>
      </c>
      <c r="D15" s="25"/>
      <c r="E15" s="23"/>
      <c r="F15" s="18"/>
      <c r="G15" s="27">
        <v>21628</v>
      </c>
      <c r="H15" s="18"/>
      <c r="I15" s="13">
        <f t="shared" si="1"/>
        <v>13</v>
      </c>
      <c r="J15" s="18"/>
      <c r="K15" s="18"/>
      <c r="L15" s="18"/>
      <c r="M15" s="18">
        <v>13</v>
      </c>
      <c r="N15" s="20"/>
    </row>
    <row r="16" spans="1:14" ht="12.75">
      <c r="A16" s="28" t="s">
        <v>25</v>
      </c>
      <c r="B16" s="32" t="s">
        <v>13</v>
      </c>
      <c r="C16" s="17">
        <f t="shared" si="0"/>
        <v>90165</v>
      </c>
      <c r="D16" s="25"/>
      <c r="E16" s="23"/>
      <c r="F16" s="23"/>
      <c r="G16" s="34">
        <v>90165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7">
        <f t="shared" si="0"/>
        <v>537385</v>
      </c>
      <c r="D17" s="25"/>
      <c r="E17" s="23"/>
      <c r="F17" s="23"/>
      <c r="G17" s="34">
        <v>537385</v>
      </c>
      <c r="H17" s="37"/>
      <c r="I17" s="13">
        <f t="shared" si="1"/>
        <v>766</v>
      </c>
      <c r="J17" s="35"/>
      <c r="K17" s="35"/>
      <c r="L17" s="35"/>
      <c r="M17" s="35">
        <v>766</v>
      </c>
      <c r="N17" s="36"/>
    </row>
    <row r="18" spans="1:14" ht="25.5">
      <c r="A18" s="28" t="s">
        <v>28</v>
      </c>
      <c r="B18" s="40" t="s">
        <v>13</v>
      </c>
      <c r="C18" s="63">
        <f t="shared" si="0"/>
        <v>3971899</v>
      </c>
      <c r="D18" s="43">
        <v>69985</v>
      </c>
      <c r="E18" s="43"/>
      <c r="F18" s="43"/>
      <c r="G18" s="43">
        <v>1938672</v>
      </c>
      <c r="H18" s="44">
        <v>1963242</v>
      </c>
      <c r="I18" s="39">
        <f>J18+L18+M18+N18+K18</f>
        <v>6513</v>
      </c>
      <c r="J18" s="45">
        <v>117</v>
      </c>
      <c r="K18" s="45"/>
      <c r="L18" s="45"/>
      <c r="M18" s="45">
        <v>3144</v>
      </c>
      <c r="N18" s="46">
        <v>3252</v>
      </c>
    </row>
    <row r="19" spans="1:14" ht="12.75">
      <c r="A19" s="28" t="s">
        <v>29</v>
      </c>
      <c r="B19" s="40" t="s">
        <v>13</v>
      </c>
      <c r="C19" s="41">
        <f t="shared" si="0"/>
        <v>255785</v>
      </c>
      <c r="D19" s="42"/>
      <c r="E19" s="43"/>
      <c r="F19" s="43"/>
      <c r="G19" s="43">
        <v>255785</v>
      </c>
      <c r="H19" s="44"/>
      <c r="I19" s="39">
        <f>J19+L19+M19+N19+K19</f>
        <v>410</v>
      </c>
      <c r="J19" s="45"/>
      <c r="K19" s="45"/>
      <c r="L19" s="45"/>
      <c r="M19" s="45">
        <v>410</v>
      </c>
      <c r="N19" s="46"/>
    </row>
    <row r="20" spans="1:14" ht="12.75">
      <c r="A20" s="28" t="s">
        <v>30</v>
      </c>
      <c r="B20" s="40" t="s">
        <v>13</v>
      </c>
      <c r="C20" s="41">
        <f t="shared" si="0"/>
        <v>361437</v>
      </c>
      <c r="D20" s="42"/>
      <c r="E20" s="43"/>
      <c r="F20" s="43"/>
      <c r="G20" s="43">
        <v>361437</v>
      </c>
      <c r="H20" s="44"/>
      <c r="I20" s="39">
        <f>J20+L20+M20+N20+K20</f>
        <v>0</v>
      </c>
      <c r="J20" s="45"/>
      <c r="K20" s="45"/>
      <c r="L20" s="45"/>
      <c r="M20" s="45">
        <v>0</v>
      </c>
      <c r="N20" s="46"/>
    </row>
    <row r="21" spans="1:14" ht="38.25">
      <c r="A21" s="28" t="s">
        <v>31</v>
      </c>
      <c r="B21" s="40" t="s">
        <v>13</v>
      </c>
      <c r="C21" s="41">
        <f t="shared" si="0"/>
        <v>122328</v>
      </c>
      <c r="D21" s="42"/>
      <c r="E21" s="43"/>
      <c r="F21" s="43"/>
      <c r="G21" s="43">
        <v>122328</v>
      </c>
      <c r="H21" s="44"/>
      <c r="I21" s="39">
        <f>J21+L21+M21+N21+K21</f>
        <v>249</v>
      </c>
      <c r="J21" s="45"/>
      <c r="K21" s="45"/>
      <c r="L21" s="45"/>
      <c r="M21" s="45">
        <v>249</v>
      </c>
      <c r="N21" s="46"/>
    </row>
    <row r="22" spans="1:14" ht="12.75">
      <c r="A22" s="50" t="s">
        <v>14</v>
      </c>
      <c r="B22" s="51"/>
      <c r="C22" s="31">
        <f>SUM(C8:C21)</f>
        <v>18556405</v>
      </c>
      <c r="D22" s="31">
        <f aca="true" t="shared" si="2" ref="D22:N22">SUM(D8:D21)</f>
        <v>782439</v>
      </c>
      <c r="E22" s="31">
        <f t="shared" si="2"/>
        <v>0</v>
      </c>
      <c r="F22" s="31">
        <f t="shared" si="2"/>
        <v>453979</v>
      </c>
      <c r="G22" s="31">
        <f t="shared" si="2"/>
        <v>13481731</v>
      </c>
      <c r="H22" s="31">
        <f t="shared" si="2"/>
        <v>3838256</v>
      </c>
      <c r="I22" s="31">
        <f t="shared" si="2"/>
        <v>13045</v>
      </c>
      <c r="J22" s="31">
        <f t="shared" si="2"/>
        <v>117</v>
      </c>
      <c r="K22" s="31">
        <f t="shared" si="2"/>
        <v>0</v>
      </c>
      <c r="L22" s="31">
        <f t="shared" si="2"/>
        <v>0</v>
      </c>
      <c r="M22" s="31">
        <f t="shared" si="2"/>
        <v>7562</v>
      </c>
      <c r="N22" s="31">
        <f t="shared" si="2"/>
        <v>5366</v>
      </c>
    </row>
    <row r="23" spans="3:14" ht="12.75">
      <c r="C23" s="26"/>
      <c r="D23" s="26"/>
      <c r="E23" s="26"/>
      <c r="F23" s="26"/>
      <c r="G23" s="26"/>
      <c r="H23" s="26"/>
      <c r="I23" s="15"/>
      <c r="J23" s="15"/>
      <c r="K23" s="15"/>
      <c r="L23" s="15"/>
      <c r="M23" s="15"/>
      <c r="N23" s="15"/>
    </row>
    <row r="24" spans="1:14" ht="12.75">
      <c r="A24" s="1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/>
  <mergeCells count="9">
    <mergeCell ref="A22:B22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9" zoomScaleNormal="89" zoomScalePageLayoutView="0" workbookViewId="0" topLeftCell="A1">
      <selection activeCell="C18" sqref="C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4871937</v>
      </c>
      <c r="D8" s="18"/>
      <c r="E8" s="18"/>
      <c r="F8" s="18">
        <v>417035</v>
      </c>
      <c r="G8" s="18">
        <v>3315070</v>
      </c>
      <c r="H8" s="18">
        <v>1139832</v>
      </c>
      <c r="I8" s="9">
        <f>J8+L8+M8+N8+K8</f>
        <v>2190</v>
      </c>
      <c r="J8" s="24"/>
      <c r="K8" s="18"/>
      <c r="L8" s="18"/>
      <c r="M8" s="18">
        <v>573</v>
      </c>
      <c r="N8" s="20">
        <v>1617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1119896</v>
      </c>
      <c r="D9" s="10"/>
      <c r="E9" s="10"/>
      <c r="F9" s="2"/>
      <c r="G9" s="19">
        <v>1119896</v>
      </c>
      <c r="H9" s="18"/>
      <c r="I9" s="13">
        <f>J9+L9+M9+N9</f>
        <v>1920</v>
      </c>
      <c r="J9" s="18"/>
      <c r="K9" s="18"/>
      <c r="L9" s="18"/>
      <c r="M9" s="19">
        <v>1920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2082522</v>
      </c>
      <c r="D10" s="18"/>
      <c r="E10" s="18"/>
      <c r="F10" s="18"/>
      <c r="G10" s="10">
        <v>2082522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1137219</v>
      </c>
      <c r="D11" s="23">
        <v>621099</v>
      </c>
      <c r="E11" s="23"/>
      <c r="F11" s="23">
        <v>17</v>
      </c>
      <c r="G11" s="34">
        <v>350299</v>
      </c>
      <c r="H11" s="37">
        <v>165804</v>
      </c>
      <c r="I11" s="13">
        <f>J11+M11+K11+N11+L11</f>
        <v>336</v>
      </c>
      <c r="J11" s="18"/>
      <c r="K11" s="21"/>
      <c r="L11" s="18"/>
      <c r="M11" s="18">
        <v>177</v>
      </c>
      <c r="N11" s="20">
        <v>159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195293</v>
      </c>
      <c r="D12" s="22"/>
      <c r="E12" s="22"/>
      <c r="F12" s="18"/>
      <c r="G12" s="18">
        <v>182646</v>
      </c>
      <c r="H12" s="18">
        <v>12647</v>
      </c>
      <c r="I12" s="13">
        <f aca="true" t="shared" si="1" ref="I12:I17">J12+L12+M12+N12</f>
        <v>102</v>
      </c>
      <c r="J12" s="22"/>
      <c r="K12" s="18"/>
      <c r="L12" s="18"/>
      <c r="M12" s="18">
        <v>78</v>
      </c>
      <c r="N12" s="20">
        <v>24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740009</v>
      </c>
      <c r="D13" s="25"/>
      <c r="E13" s="23"/>
      <c r="F13" s="18"/>
      <c r="G13" s="27">
        <v>460567</v>
      </c>
      <c r="H13" s="18">
        <v>279442</v>
      </c>
      <c r="I13" s="13">
        <f t="shared" si="1"/>
        <v>870</v>
      </c>
      <c r="J13" s="22"/>
      <c r="K13" s="18"/>
      <c r="L13" s="18"/>
      <c r="M13" s="18">
        <v>533</v>
      </c>
      <c r="N13" s="20">
        <v>337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207710</v>
      </c>
      <c r="D14" s="22"/>
      <c r="E14" s="33"/>
      <c r="F14" s="18"/>
      <c r="G14" s="18">
        <v>207710</v>
      </c>
      <c r="H14" s="18"/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7551</v>
      </c>
      <c r="D15" s="25"/>
      <c r="E15" s="23"/>
      <c r="F15" s="18"/>
      <c r="G15" s="27"/>
      <c r="H15" s="18">
        <v>7551</v>
      </c>
      <c r="I15" s="13">
        <f t="shared" si="1"/>
        <v>15</v>
      </c>
      <c r="J15" s="18"/>
      <c r="K15" s="18"/>
      <c r="L15" s="18"/>
      <c r="M15" s="18"/>
      <c r="N15" s="20">
        <v>15</v>
      </c>
    </row>
    <row r="16" spans="1:14" ht="12.75">
      <c r="A16" s="28" t="s">
        <v>25</v>
      </c>
      <c r="B16" s="32" t="s">
        <v>13</v>
      </c>
      <c r="C16" s="17">
        <f t="shared" si="0"/>
        <v>0</v>
      </c>
      <c r="D16" s="25"/>
      <c r="E16" s="23"/>
      <c r="F16" s="23"/>
      <c r="G16" s="34"/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41264</v>
      </c>
      <c r="D17" s="23"/>
      <c r="E17" s="23"/>
      <c r="F17" s="23"/>
      <c r="G17" s="34">
        <v>41264</v>
      </c>
      <c r="H17" s="37"/>
      <c r="I17" s="13">
        <f t="shared" si="1"/>
        <v>64</v>
      </c>
      <c r="J17" s="35"/>
      <c r="K17" s="35"/>
      <c r="L17" s="35"/>
      <c r="M17" s="35">
        <v>64</v>
      </c>
      <c r="N17" s="36"/>
    </row>
    <row r="18" spans="1:14" ht="12.75">
      <c r="A18" s="50" t="s">
        <v>14</v>
      </c>
      <c r="B18" s="51"/>
      <c r="C18" s="31">
        <f>SUM(C8:C17)</f>
        <v>10403401</v>
      </c>
      <c r="D18" s="31">
        <f aca="true" t="shared" si="2" ref="D18:N18">SUM(D8:D17)</f>
        <v>621099</v>
      </c>
      <c r="E18" s="31">
        <f t="shared" si="2"/>
        <v>0</v>
      </c>
      <c r="F18" s="31">
        <f t="shared" si="2"/>
        <v>417052</v>
      </c>
      <c r="G18" s="31">
        <f t="shared" si="2"/>
        <v>7759974</v>
      </c>
      <c r="H18" s="31">
        <f t="shared" si="2"/>
        <v>1605276</v>
      </c>
      <c r="I18" s="31">
        <f t="shared" si="2"/>
        <v>5497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3345</v>
      </c>
      <c r="N18" s="31">
        <f t="shared" si="2"/>
        <v>2152</v>
      </c>
    </row>
    <row r="19" spans="3:14" ht="12.75">
      <c r="C19" s="26"/>
      <c r="D19" s="26"/>
      <c r="E19" s="26"/>
      <c r="F19" s="26"/>
      <c r="G19" s="26"/>
      <c r="H19" s="26"/>
      <c r="I19" s="15"/>
      <c r="J19" s="15"/>
      <c r="K19" s="15"/>
      <c r="L19" s="15"/>
      <c r="M19" s="15"/>
      <c r="N19" s="15"/>
    </row>
    <row r="20" spans="1:14" ht="12.75">
      <c r="A20" s="1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9">
    <mergeCell ref="A18:B1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89" zoomScaleNormal="89" zoomScalePageLayoutView="0" workbookViewId="0" topLeftCell="A1">
      <selection activeCell="C18" sqref="C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5182906</v>
      </c>
      <c r="D8" s="18"/>
      <c r="E8" s="18"/>
      <c r="F8" s="18">
        <v>350890</v>
      </c>
      <c r="G8" s="18">
        <v>3696561</v>
      </c>
      <c r="H8" s="18">
        <v>1135455</v>
      </c>
      <c r="I8" s="9">
        <f>J8+L8+M8+N8+K8</f>
        <v>2110</v>
      </c>
      <c r="J8" s="24"/>
      <c r="K8" s="18"/>
      <c r="L8" s="18"/>
      <c r="M8" s="18">
        <v>606</v>
      </c>
      <c r="N8" s="20">
        <v>1504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1102354</v>
      </c>
      <c r="D9" s="10"/>
      <c r="E9" s="10"/>
      <c r="F9" s="2"/>
      <c r="G9" s="19">
        <v>1102354</v>
      </c>
      <c r="H9" s="18"/>
      <c r="I9" s="13">
        <f>J9+L9+M9+N9</f>
        <v>1796</v>
      </c>
      <c r="J9" s="18"/>
      <c r="K9" s="18"/>
      <c r="L9" s="18"/>
      <c r="M9" s="19">
        <v>1796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2205860</v>
      </c>
      <c r="D10" s="18"/>
      <c r="E10" s="18"/>
      <c r="F10" s="18"/>
      <c r="G10" s="10">
        <v>2205860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1517708</v>
      </c>
      <c r="D11" s="23">
        <v>716168</v>
      </c>
      <c r="E11" s="23"/>
      <c r="F11" s="23">
        <v>1819</v>
      </c>
      <c r="G11" s="34">
        <v>616509</v>
      </c>
      <c r="H11" s="37">
        <v>183212</v>
      </c>
      <c r="I11" s="13">
        <f>J11+M11+K11+N11+L11</f>
        <v>325</v>
      </c>
      <c r="J11" s="18"/>
      <c r="K11" s="21"/>
      <c r="L11" s="18"/>
      <c r="M11" s="18">
        <v>173</v>
      </c>
      <c r="N11" s="20">
        <v>152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199959</v>
      </c>
      <c r="D12" s="22"/>
      <c r="E12" s="22"/>
      <c r="F12" s="18"/>
      <c r="G12" s="18">
        <v>185959</v>
      </c>
      <c r="H12" s="18">
        <v>14000</v>
      </c>
      <c r="I12" s="13">
        <f aca="true" t="shared" si="1" ref="I12:I17">J12+L12+M12+N12</f>
        <v>97</v>
      </c>
      <c r="J12" s="22"/>
      <c r="K12" s="18"/>
      <c r="L12" s="18"/>
      <c r="M12" s="18">
        <v>73</v>
      </c>
      <c r="N12" s="20">
        <v>24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820208</v>
      </c>
      <c r="D13" s="25"/>
      <c r="E13" s="23"/>
      <c r="F13" s="18"/>
      <c r="G13" s="27">
        <v>540683</v>
      </c>
      <c r="H13" s="18">
        <v>279525</v>
      </c>
      <c r="I13" s="13">
        <f t="shared" si="1"/>
        <v>802</v>
      </c>
      <c r="J13" s="22"/>
      <c r="K13" s="18"/>
      <c r="L13" s="18"/>
      <c r="M13" s="18">
        <v>493</v>
      </c>
      <c r="N13" s="20">
        <v>309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211187</v>
      </c>
      <c r="D14" s="22"/>
      <c r="E14" s="33"/>
      <c r="F14" s="18"/>
      <c r="G14" s="18">
        <v>211187</v>
      </c>
      <c r="H14" s="18"/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7666</v>
      </c>
      <c r="D15" s="25"/>
      <c r="E15" s="23"/>
      <c r="F15" s="18"/>
      <c r="G15" s="27"/>
      <c r="H15" s="18">
        <v>7666</v>
      </c>
      <c r="I15" s="13">
        <f t="shared" si="1"/>
        <v>14</v>
      </c>
      <c r="J15" s="18"/>
      <c r="K15" s="18"/>
      <c r="L15" s="18"/>
      <c r="M15" s="18"/>
      <c r="N15" s="20">
        <v>14</v>
      </c>
    </row>
    <row r="16" spans="1:14" ht="12.75">
      <c r="A16" s="28" t="s">
        <v>25</v>
      </c>
      <c r="B16" s="32" t="s">
        <v>13</v>
      </c>
      <c r="C16" s="17">
        <f t="shared" si="0"/>
        <v>0</v>
      </c>
      <c r="D16" s="25"/>
      <c r="E16" s="23"/>
      <c r="F16" s="23"/>
      <c r="G16" s="34"/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100951</v>
      </c>
      <c r="D17" s="23"/>
      <c r="E17" s="23"/>
      <c r="F17" s="23"/>
      <c r="G17" s="34">
        <v>100951</v>
      </c>
      <c r="H17" s="37"/>
      <c r="I17" s="13">
        <f t="shared" si="1"/>
        <v>152</v>
      </c>
      <c r="J17" s="35"/>
      <c r="K17" s="35"/>
      <c r="L17" s="35"/>
      <c r="M17" s="35">
        <v>152</v>
      </c>
      <c r="N17" s="36"/>
    </row>
    <row r="18" spans="1:14" ht="12.75">
      <c r="A18" s="50" t="s">
        <v>14</v>
      </c>
      <c r="B18" s="51"/>
      <c r="C18" s="31">
        <f>SUM(C8:C17)</f>
        <v>11348799</v>
      </c>
      <c r="D18" s="31">
        <f aca="true" t="shared" si="2" ref="D18:N18">SUM(D8:D17)</f>
        <v>716168</v>
      </c>
      <c r="E18" s="31">
        <f t="shared" si="2"/>
        <v>0</v>
      </c>
      <c r="F18" s="31">
        <f t="shared" si="2"/>
        <v>352709</v>
      </c>
      <c r="G18" s="31">
        <f t="shared" si="2"/>
        <v>8660064</v>
      </c>
      <c r="H18" s="31">
        <f t="shared" si="2"/>
        <v>1619858</v>
      </c>
      <c r="I18" s="31">
        <f t="shared" si="2"/>
        <v>5296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3293</v>
      </c>
      <c r="N18" s="31">
        <f t="shared" si="2"/>
        <v>2003</v>
      </c>
    </row>
    <row r="19" spans="3:14" ht="12.75">
      <c r="C19" s="26"/>
      <c r="D19" s="26"/>
      <c r="E19" s="26"/>
      <c r="F19" s="26"/>
      <c r="G19" s="26"/>
      <c r="H19" s="26"/>
      <c r="I19" s="15"/>
      <c r="J19" s="15"/>
      <c r="K19" s="15"/>
      <c r="L19" s="15"/>
      <c r="M19" s="15"/>
      <c r="N19" s="15"/>
    </row>
    <row r="20" spans="1:14" ht="12.75">
      <c r="A20" s="1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9">
    <mergeCell ref="A18:B1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89" zoomScaleNormal="89" zoomScalePageLayoutView="0" workbookViewId="0" topLeftCell="A1">
      <selection activeCell="C18" sqref="C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4834402</v>
      </c>
      <c r="D8" s="18"/>
      <c r="E8" s="18"/>
      <c r="F8" s="18">
        <v>344775</v>
      </c>
      <c r="G8" s="18">
        <v>3474561</v>
      </c>
      <c r="H8" s="18">
        <v>1015066</v>
      </c>
      <c r="I8" s="9">
        <f>J8+L8+M8+N8+K8</f>
        <v>1949</v>
      </c>
      <c r="J8" s="24"/>
      <c r="K8" s="18"/>
      <c r="L8" s="18"/>
      <c r="M8" s="18">
        <v>632</v>
      </c>
      <c r="N8" s="20">
        <v>1317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667768</v>
      </c>
      <c r="D9" s="10"/>
      <c r="E9" s="10"/>
      <c r="F9" s="2"/>
      <c r="G9" s="19">
        <v>667768</v>
      </c>
      <c r="H9" s="18"/>
      <c r="I9" s="13">
        <f>J9+L9+M9+N9</f>
        <v>1118</v>
      </c>
      <c r="J9" s="18"/>
      <c r="K9" s="18"/>
      <c r="L9" s="18"/>
      <c r="M9" s="19">
        <v>1118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1916496</v>
      </c>
      <c r="D10" s="18"/>
      <c r="E10" s="18"/>
      <c r="F10" s="18"/>
      <c r="G10" s="10">
        <v>1916496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1247648</v>
      </c>
      <c r="D11" s="23">
        <v>592608</v>
      </c>
      <c r="E11" s="23"/>
      <c r="F11" s="23">
        <v>652</v>
      </c>
      <c r="G11" s="34">
        <v>493400</v>
      </c>
      <c r="H11" s="37">
        <v>160988</v>
      </c>
      <c r="I11" s="13">
        <f>J11+M11+K11+N11+L11</f>
        <v>258</v>
      </c>
      <c r="J11" s="18"/>
      <c r="K11" s="21"/>
      <c r="L11" s="18"/>
      <c r="M11" s="18">
        <v>125</v>
      </c>
      <c r="N11" s="20">
        <v>133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275368</v>
      </c>
      <c r="D12" s="22"/>
      <c r="E12" s="22"/>
      <c r="F12" s="18"/>
      <c r="G12" s="18">
        <v>248957</v>
      </c>
      <c r="H12" s="18">
        <v>26411</v>
      </c>
      <c r="I12" s="13">
        <f aca="true" t="shared" si="1" ref="I12:I17">J12+L12+M12+N12</f>
        <v>92</v>
      </c>
      <c r="J12" s="22"/>
      <c r="K12" s="18"/>
      <c r="L12" s="18"/>
      <c r="M12" s="18">
        <v>67</v>
      </c>
      <c r="N12" s="20">
        <v>25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808307</v>
      </c>
      <c r="D13" s="25"/>
      <c r="E13" s="23"/>
      <c r="F13" s="18"/>
      <c r="G13" s="27">
        <v>563458</v>
      </c>
      <c r="H13" s="18">
        <v>244849</v>
      </c>
      <c r="I13" s="13">
        <f t="shared" si="1"/>
        <v>740</v>
      </c>
      <c r="J13" s="22"/>
      <c r="K13" s="18"/>
      <c r="L13" s="18"/>
      <c r="M13" s="18">
        <v>455</v>
      </c>
      <c r="N13" s="20">
        <v>285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172153</v>
      </c>
      <c r="D14" s="22"/>
      <c r="E14" s="33"/>
      <c r="F14" s="18"/>
      <c r="G14" s="18">
        <v>172153</v>
      </c>
      <c r="H14" s="18"/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6404</v>
      </c>
      <c r="D15" s="25"/>
      <c r="E15" s="23"/>
      <c r="F15" s="18"/>
      <c r="G15" s="27"/>
      <c r="H15" s="18">
        <v>6404</v>
      </c>
      <c r="I15" s="13">
        <f t="shared" si="1"/>
        <v>11</v>
      </c>
      <c r="J15" s="18"/>
      <c r="K15" s="18"/>
      <c r="L15" s="18"/>
      <c r="M15" s="18"/>
      <c r="N15" s="20">
        <v>11</v>
      </c>
    </row>
    <row r="16" spans="1:14" ht="12.75">
      <c r="A16" s="28" t="s">
        <v>25</v>
      </c>
      <c r="B16" s="32" t="s">
        <v>13</v>
      </c>
      <c r="C16" s="17">
        <f t="shared" si="0"/>
        <v>70815</v>
      </c>
      <c r="D16" s="25"/>
      <c r="E16" s="23"/>
      <c r="F16" s="23"/>
      <c r="G16" s="34">
        <v>70815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132516</v>
      </c>
      <c r="D17" s="23"/>
      <c r="E17" s="23"/>
      <c r="F17" s="23"/>
      <c r="G17" s="34">
        <v>132516</v>
      </c>
      <c r="H17" s="37"/>
      <c r="I17" s="13">
        <f t="shared" si="1"/>
        <v>190</v>
      </c>
      <c r="J17" s="35"/>
      <c r="K17" s="35"/>
      <c r="L17" s="35"/>
      <c r="M17" s="35">
        <v>190</v>
      </c>
      <c r="N17" s="36"/>
    </row>
    <row r="18" spans="1:14" ht="12.75">
      <c r="A18" s="50" t="s">
        <v>14</v>
      </c>
      <c r="B18" s="51"/>
      <c r="C18" s="31">
        <f>SUM(C8:C17)</f>
        <v>10131877</v>
      </c>
      <c r="D18" s="31">
        <f aca="true" t="shared" si="2" ref="D18:N18">SUM(D8:D17)</f>
        <v>592608</v>
      </c>
      <c r="E18" s="31">
        <f t="shared" si="2"/>
        <v>0</v>
      </c>
      <c r="F18" s="31">
        <f t="shared" si="2"/>
        <v>345427</v>
      </c>
      <c r="G18" s="31">
        <f t="shared" si="2"/>
        <v>7740124</v>
      </c>
      <c r="H18" s="31">
        <f t="shared" si="2"/>
        <v>1453718</v>
      </c>
      <c r="I18" s="31">
        <f t="shared" si="2"/>
        <v>4358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2587</v>
      </c>
      <c r="N18" s="31">
        <f t="shared" si="2"/>
        <v>1771</v>
      </c>
    </row>
    <row r="19" spans="3:14" ht="12.75">
      <c r="C19" s="26"/>
      <c r="D19" s="26"/>
      <c r="E19" s="26"/>
      <c r="F19" s="26"/>
      <c r="G19" s="26"/>
      <c r="H19" s="26"/>
      <c r="I19" s="15"/>
      <c r="J19" s="15"/>
      <c r="K19" s="15"/>
      <c r="L19" s="15"/>
      <c r="M19" s="15"/>
      <c r="N19" s="15"/>
    </row>
    <row r="20" spans="1:14" ht="12.75">
      <c r="A20" s="1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9">
    <mergeCell ref="A18:B1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="89" zoomScaleNormal="89" zoomScalePageLayoutView="0" workbookViewId="0" topLeftCell="A1">
      <selection activeCell="C18" sqref="C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4941101</v>
      </c>
      <c r="D8" s="18"/>
      <c r="E8" s="18"/>
      <c r="F8" s="18">
        <v>248456</v>
      </c>
      <c r="G8" s="18">
        <v>3645721</v>
      </c>
      <c r="H8" s="18">
        <v>1046924</v>
      </c>
      <c r="I8" s="9">
        <f>J8+L8+M8+N8+K8</f>
        <v>1831</v>
      </c>
      <c r="J8" s="24"/>
      <c r="K8" s="18"/>
      <c r="L8" s="18"/>
      <c r="M8" s="18">
        <v>581</v>
      </c>
      <c r="N8" s="20">
        <v>1250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512479</v>
      </c>
      <c r="D9" s="10"/>
      <c r="E9" s="10"/>
      <c r="F9" s="2"/>
      <c r="G9" s="19">
        <v>512479</v>
      </c>
      <c r="H9" s="18"/>
      <c r="I9" s="13">
        <f>J9+L9+M9+N9</f>
        <v>966</v>
      </c>
      <c r="J9" s="18"/>
      <c r="K9" s="18"/>
      <c r="L9" s="18"/>
      <c r="M9" s="19">
        <v>966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2040999</v>
      </c>
      <c r="D10" s="18"/>
      <c r="E10" s="18"/>
      <c r="F10" s="18"/>
      <c r="G10" s="10">
        <v>2040999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1039322</v>
      </c>
      <c r="D11" s="23">
        <v>443652</v>
      </c>
      <c r="E11" s="23"/>
      <c r="F11" s="23">
        <v>3475</v>
      </c>
      <c r="G11" s="34">
        <v>429845</v>
      </c>
      <c r="H11" s="37">
        <v>162350</v>
      </c>
      <c r="I11" s="13">
        <f>J11+M11+K11+N11+L11</f>
        <v>221</v>
      </c>
      <c r="J11" s="18"/>
      <c r="K11" s="21"/>
      <c r="L11" s="18"/>
      <c r="M11" s="18">
        <v>103</v>
      </c>
      <c r="N11" s="20">
        <v>118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277793</v>
      </c>
      <c r="D12" s="22"/>
      <c r="E12" s="22"/>
      <c r="F12" s="18"/>
      <c r="G12" s="18">
        <v>251321</v>
      </c>
      <c r="H12" s="18">
        <v>26472</v>
      </c>
      <c r="I12" s="13">
        <f aca="true" t="shared" si="1" ref="I12:I17">J12+L12+M12+N12</f>
        <v>89</v>
      </c>
      <c r="J12" s="22"/>
      <c r="K12" s="18"/>
      <c r="L12" s="18"/>
      <c r="M12" s="18">
        <v>66</v>
      </c>
      <c r="N12" s="20">
        <v>23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848634</v>
      </c>
      <c r="D13" s="25"/>
      <c r="E13" s="23"/>
      <c r="F13" s="18"/>
      <c r="G13" s="27">
        <v>570101</v>
      </c>
      <c r="H13" s="18">
        <v>278533</v>
      </c>
      <c r="I13" s="13">
        <f t="shared" si="1"/>
        <v>650</v>
      </c>
      <c r="J13" s="22"/>
      <c r="K13" s="18"/>
      <c r="L13" s="18"/>
      <c r="M13" s="18">
        <v>376</v>
      </c>
      <c r="N13" s="20">
        <v>274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130186</v>
      </c>
      <c r="D14" s="22"/>
      <c r="E14" s="33"/>
      <c r="F14" s="18"/>
      <c r="G14" s="18">
        <v>130186</v>
      </c>
      <c r="H14" s="18"/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6207</v>
      </c>
      <c r="D15" s="25"/>
      <c r="E15" s="23"/>
      <c r="F15" s="18"/>
      <c r="G15" s="27"/>
      <c r="H15" s="18">
        <v>6207</v>
      </c>
      <c r="I15" s="13">
        <f t="shared" si="1"/>
        <v>10</v>
      </c>
      <c r="J15" s="18"/>
      <c r="K15" s="18"/>
      <c r="L15" s="18"/>
      <c r="M15" s="18"/>
      <c r="N15" s="20">
        <v>10</v>
      </c>
    </row>
    <row r="16" spans="1:14" ht="12.75">
      <c r="A16" s="28" t="s">
        <v>25</v>
      </c>
      <c r="B16" s="32" t="s">
        <v>13</v>
      </c>
      <c r="C16" s="17">
        <f t="shared" si="0"/>
        <v>59221</v>
      </c>
      <c r="D16" s="25"/>
      <c r="E16" s="23"/>
      <c r="F16" s="23"/>
      <c r="G16" s="34">
        <v>59221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149176</v>
      </c>
      <c r="D17" s="23"/>
      <c r="E17" s="23"/>
      <c r="F17" s="23"/>
      <c r="G17" s="34">
        <v>149176</v>
      </c>
      <c r="H17" s="37"/>
      <c r="I17" s="13">
        <f t="shared" si="1"/>
        <v>194</v>
      </c>
      <c r="J17" s="35"/>
      <c r="K17" s="35"/>
      <c r="L17" s="35"/>
      <c r="M17" s="35">
        <v>194</v>
      </c>
      <c r="N17" s="36"/>
    </row>
    <row r="18" spans="1:14" ht="12.75">
      <c r="A18" s="50" t="s">
        <v>14</v>
      </c>
      <c r="B18" s="51"/>
      <c r="C18" s="31">
        <f>SUM(C8:C17)</f>
        <v>10005118</v>
      </c>
      <c r="D18" s="31">
        <f aca="true" t="shared" si="2" ref="D18:N18">SUM(D8:D17)</f>
        <v>443652</v>
      </c>
      <c r="E18" s="31">
        <f t="shared" si="2"/>
        <v>0</v>
      </c>
      <c r="F18" s="31">
        <f t="shared" si="2"/>
        <v>251931</v>
      </c>
      <c r="G18" s="31">
        <f t="shared" si="2"/>
        <v>7789049</v>
      </c>
      <c r="H18" s="31">
        <f t="shared" si="2"/>
        <v>1520486</v>
      </c>
      <c r="I18" s="31">
        <f t="shared" si="2"/>
        <v>3961</v>
      </c>
      <c r="J18" s="31">
        <f t="shared" si="2"/>
        <v>0</v>
      </c>
      <c r="K18" s="31">
        <f t="shared" si="2"/>
        <v>0</v>
      </c>
      <c r="L18" s="31">
        <f t="shared" si="2"/>
        <v>0</v>
      </c>
      <c r="M18" s="31">
        <f t="shared" si="2"/>
        <v>2286</v>
      </c>
      <c r="N18" s="31">
        <f t="shared" si="2"/>
        <v>1675</v>
      </c>
    </row>
    <row r="19" spans="3:14" ht="12.75">
      <c r="C19" s="26"/>
      <c r="D19" s="26"/>
      <c r="E19" s="26"/>
      <c r="F19" s="26"/>
      <c r="G19" s="26"/>
      <c r="H19" s="26"/>
      <c r="I19" s="15"/>
      <c r="J19" s="15"/>
      <c r="K19" s="15"/>
      <c r="L19" s="15"/>
      <c r="M19" s="15"/>
      <c r="N19" s="15"/>
    </row>
    <row r="20" spans="1:14" ht="12.75">
      <c r="A20" s="1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9">
    <mergeCell ref="A18:B1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89" zoomScaleNormal="89" zoomScalePageLayoutView="0" workbookViewId="0" topLeftCell="A1">
      <selection activeCell="C8" sqref="C8:C19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5164827</v>
      </c>
      <c r="D8" s="18"/>
      <c r="E8" s="18"/>
      <c r="F8" s="18">
        <v>287065</v>
      </c>
      <c r="G8" s="18">
        <v>3817594</v>
      </c>
      <c r="H8" s="18">
        <v>1060168</v>
      </c>
      <c r="I8" s="9">
        <f>J8+L8+M8+N8+K8</f>
        <v>1896</v>
      </c>
      <c r="J8" s="24"/>
      <c r="K8" s="18"/>
      <c r="L8" s="18"/>
      <c r="M8" s="18">
        <v>637</v>
      </c>
      <c r="N8" s="20">
        <v>1259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527337</v>
      </c>
      <c r="D9" s="10"/>
      <c r="E9" s="10"/>
      <c r="F9" s="2"/>
      <c r="G9" s="19">
        <v>527337</v>
      </c>
      <c r="H9" s="18"/>
      <c r="I9" s="13">
        <f>J9+L9+M9+N9</f>
        <v>1245</v>
      </c>
      <c r="J9" s="18"/>
      <c r="K9" s="18"/>
      <c r="L9" s="18"/>
      <c r="M9" s="19">
        <v>1245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2156609</v>
      </c>
      <c r="D10" s="18"/>
      <c r="E10" s="18"/>
      <c r="F10" s="18"/>
      <c r="G10" s="10">
        <v>2156609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988709</v>
      </c>
      <c r="D11" s="23">
        <v>424373</v>
      </c>
      <c r="E11" s="23"/>
      <c r="F11" s="23">
        <v>964</v>
      </c>
      <c r="G11" s="34">
        <v>407460</v>
      </c>
      <c r="H11" s="37">
        <v>155912</v>
      </c>
      <c r="I11" s="13">
        <f>J11+M11+K11+N11+L11</f>
        <v>196</v>
      </c>
      <c r="J11" s="18"/>
      <c r="K11" s="21"/>
      <c r="L11" s="18"/>
      <c r="M11" s="18">
        <v>94</v>
      </c>
      <c r="N11" s="20">
        <v>102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9">D12+F12+G12+H12</f>
        <v>291213</v>
      </c>
      <c r="D12" s="22"/>
      <c r="E12" s="22"/>
      <c r="F12" s="18"/>
      <c r="G12" s="18">
        <v>262722</v>
      </c>
      <c r="H12" s="18">
        <v>28491</v>
      </c>
      <c r="I12" s="13">
        <f aca="true" t="shared" si="1" ref="I12:I19">J12+L12+M12+N12</f>
        <v>86</v>
      </c>
      <c r="J12" s="22"/>
      <c r="K12" s="18"/>
      <c r="L12" s="18"/>
      <c r="M12" s="18">
        <v>60</v>
      </c>
      <c r="N12" s="20">
        <v>26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832252</v>
      </c>
      <c r="D13" s="25"/>
      <c r="E13" s="23"/>
      <c r="F13" s="18"/>
      <c r="G13" s="27">
        <v>549877</v>
      </c>
      <c r="H13" s="18">
        <v>282375</v>
      </c>
      <c r="I13" s="13">
        <f t="shared" si="1"/>
        <v>711</v>
      </c>
      <c r="J13" s="22"/>
      <c r="K13" s="18"/>
      <c r="L13" s="18"/>
      <c r="M13" s="18">
        <v>374</v>
      </c>
      <c r="N13" s="20">
        <v>337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124371</v>
      </c>
      <c r="D14" s="22"/>
      <c r="E14" s="33"/>
      <c r="F14" s="18"/>
      <c r="G14" s="18">
        <v>119114</v>
      </c>
      <c r="H14" s="18">
        <v>5257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5403</v>
      </c>
      <c r="D15" s="25"/>
      <c r="E15" s="23"/>
      <c r="F15" s="18"/>
      <c r="G15" s="27"/>
      <c r="H15" s="18">
        <v>5403</v>
      </c>
      <c r="I15" s="13">
        <f t="shared" si="1"/>
        <v>10</v>
      </c>
      <c r="J15" s="18"/>
      <c r="K15" s="18"/>
      <c r="L15" s="18"/>
      <c r="M15" s="18"/>
      <c r="N15" s="20">
        <v>10</v>
      </c>
    </row>
    <row r="16" spans="1:14" ht="12.75">
      <c r="A16" s="28" t="s">
        <v>25</v>
      </c>
      <c r="B16" s="32" t="s">
        <v>13</v>
      </c>
      <c r="C16" s="17">
        <f t="shared" si="0"/>
        <v>66079</v>
      </c>
      <c r="D16" s="25"/>
      <c r="E16" s="23"/>
      <c r="F16" s="23"/>
      <c r="G16" s="34">
        <v>66079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97461</v>
      </c>
      <c r="D17" s="23"/>
      <c r="E17" s="23"/>
      <c r="F17" s="23"/>
      <c r="G17" s="34">
        <v>97461</v>
      </c>
      <c r="H17" s="37"/>
      <c r="I17" s="13">
        <f t="shared" si="1"/>
        <v>149</v>
      </c>
      <c r="J17" s="35"/>
      <c r="K17" s="35"/>
      <c r="L17" s="35"/>
      <c r="M17" s="35">
        <v>149</v>
      </c>
      <c r="N17" s="36"/>
    </row>
    <row r="18" spans="1:14" ht="25.5">
      <c r="A18" s="28" t="s">
        <v>28</v>
      </c>
      <c r="B18" s="32" t="s">
        <v>13</v>
      </c>
      <c r="C18" s="13">
        <f t="shared" si="0"/>
        <v>727928</v>
      </c>
      <c r="D18" s="23"/>
      <c r="E18" s="23"/>
      <c r="F18" s="23"/>
      <c r="G18" s="34">
        <v>517884</v>
      </c>
      <c r="H18" s="38">
        <v>210044</v>
      </c>
      <c r="I18" s="13">
        <f t="shared" si="1"/>
        <v>1207</v>
      </c>
      <c r="J18" s="35"/>
      <c r="K18" s="35"/>
      <c r="L18" s="35"/>
      <c r="M18" s="35">
        <v>855</v>
      </c>
      <c r="N18" s="36">
        <v>352</v>
      </c>
    </row>
    <row r="19" spans="1:14" ht="12.75">
      <c r="A19" s="28" t="s">
        <v>29</v>
      </c>
      <c r="B19" s="32" t="s">
        <v>13</v>
      </c>
      <c r="C19" s="13">
        <f t="shared" si="0"/>
        <v>0</v>
      </c>
      <c r="D19" s="23"/>
      <c r="E19" s="23"/>
      <c r="F19" s="23"/>
      <c r="G19" s="34"/>
      <c r="H19" s="38"/>
      <c r="I19" s="13">
        <f t="shared" si="1"/>
        <v>0</v>
      </c>
      <c r="J19" s="35"/>
      <c r="K19" s="35"/>
      <c r="L19" s="35"/>
      <c r="M19" s="35"/>
      <c r="N19" s="36"/>
    </row>
    <row r="20" spans="1:14" ht="12.75">
      <c r="A20" s="50" t="s">
        <v>14</v>
      </c>
      <c r="B20" s="51"/>
      <c r="C20" s="31">
        <f>SUM(C8:C19)</f>
        <v>10982189</v>
      </c>
      <c r="D20" s="31">
        <f aca="true" t="shared" si="2" ref="D20:I20">SUM(D8:D19)</f>
        <v>424373</v>
      </c>
      <c r="E20" s="31">
        <f t="shared" si="2"/>
        <v>0</v>
      </c>
      <c r="F20" s="31">
        <f t="shared" si="2"/>
        <v>288029</v>
      </c>
      <c r="G20" s="31">
        <f t="shared" si="2"/>
        <v>8522137</v>
      </c>
      <c r="H20" s="31">
        <f t="shared" si="2"/>
        <v>1747650</v>
      </c>
      <c r="I20" s="31">
        <f t="shared" si="2"/>
        <v>5500</v>
      </c>
      <c r="J20" s="31">
        <f aca="true" t="shared" si="3" ref="D20:N20">SUM(J8:J17)</f>
        <v>0</v>
      </c>
      <c r="K20" s="31">
        <f t="shared" si="3"/>
        <v>0</v>
      </c>
      <c r="L20" s="31">
        <f t="shared" si="3"/>
        <v>0</v>
      </c>
      <c r="M20" s="31">
        <f t="shared" si="3"/>
        <v>2559</v>
      </c>
      <c r="N20" s="31">
        <f t="shared" si="3"/>
        <v>1734</v>
      </c>
    </row>
    <row r="21" spans="3:14" ht="12.75"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</row>
    <row r="22" spans="1:14" ht="12.75">
      <c r="A22" s="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9">
    <mergeCell ref="A20:B2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="89" zoomScaleNormal="89" zoomScalePageLayoutView="0" workbookViewId="0" topLeftCell="A1">
      <selection activeCell="M25" sqref="M25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5551599</v>
      </c>
      <c r="D8" s="18"/>
      <c r="E8" s="18"/>
      <c r="F8" s="18">
        <v>195027</v>
      </c>
      <c r="G8" s="18">
        <v>4142474</v>
      </c>
      <c r="H8" s="18">
        <v>1214098</v>
      </c>
      <c r="I8" s="9">
        <f>J8+L8+M8+N8+K8</f>
        <v>2207</v>
      </c>
      <c r="J8" s="24"/>
      <c r="K8" s="18"/>
      <c r="L8" s="18"/>
      <c r="M8" s="18">
        <v>667</v>
      </c>
      <c r="N8" s="20">
        <v>1540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826613</v>
      </c>
      <c r="D9" s="10"/>
      <c r="E9" s="10"/>
      <c r="F9" s="2"/>
      <c r="G9" s="19">
        <v>826613</v>
      </c>
      <c r="H9" s="18"/>
      <c r="I9" s="13">
        <f>J9+L9+M9+N9</f>
        <v>1536</v>
      </c>
      <c r="J9" s="18"/>
      <c r="K9" s="18"/>
      <c r="L9" s="18"/>
      <c r="M9" s="19">
        <v>1536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2370662</v>
      </c>
      <c r="D10" s="18"/>
      <c r="E10" s="18"/>
      <c r="F10" s="18"/>
      <c r="G10" s="10">
        <v>2370662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1137203</v>
      </c>
      <c r="D11" s="23">
        <v>432311</v>
      </c>
      <c r="E11" s="23"/>
      <c r="F11" s="23">
        <v>49991</v>
      </c>
      <c r="G11" s="34">
        <v>478336</v>
      </c>
      <c r="H11" s="37">
        <v>176565</v>
      </c>
      <c r="I11" s="13">
        <f>J11+M11+K11+N11+L11</f>
        <v>248</v>
      </c>
      <c r="J11" s="18"/>
      <c r="K11" s="21"/>
      <c r="L11" s="18"/>
      <c r="M11" s="18">
        <v>116</v>
      </c>
      <c r="N11" s="20">
        <v>132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9">D12+F12+G12+H12</f>
        <v>330458</v>
      </c>
      <c r="D12" s="22"/>
      <c r="E12" s="22"/>
      <c r="F12" s="18"/>
      <c r="G12" s="18">
        <v>296468</v>
      </c>
      <c r="H12" s="18">
        <v>33990</v>
      </c>
      <c r="I12" s="13">
        <f aca="true" t="shared" si="1" ref="I12:I19">J12+L12+M12+N12</f>
        <v>97</v>
      </c>
      <c r="J12" s="22"/>
      <c r="K12" s="18"/>
      <c r="L12" s="18"/>
      <c r="M12" s="18">
        <v>70</v>
      </c>
      <c r="N12" s="20">
        <v>27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1675461</v>
      </c>
      <c r="D13" s="25"/>
      <c r="E13" s="23"/>
      <c r="F13" s="18"/>
      <c r="G13" s="27">
        <v>1338911</v>
      </c>
      <c r="H13" s="18">
        <v>336550</v>
      </c>
      <c r="I13" s="13">
        <f t="shared" si="1"/>
        <v>862</v>
      </c>
      <c r="J13" s="22"/>
      <c r="K13" s="18"/>
      <c r="L13" s="18"/>
      <c r="M13" s="18">
        <v>480</v>
      </c>
      <c r="N13" s="20">
        <v>382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137525</v>
      </c>
      <c r="D14" s="22"/>
      <c r="E14" s="33"/>
      <c r="F14" s="18"/>
      <c r="G14" s="18">
        <v>132492</v>
      </c>
      <c r="H14" s="18">
        <v>5033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7801</v>
      </c>
      <c r="D15" s="25"/>
      <c r="E15" s="23"/>
      <c r="F15" s="18"/>
      <c r="G15" s="27"/>
      <c r="H15" s="18">
        <v>7801</v>
      </c>
      <c r="I15" s="13">
        <f t="shared" si="1"/>
        <v>13</v>
      </c>
      <c r="J15" s="18"/>
      <c r="K15" s="18"/>
      <c r="L15" s="18"/>
      <c r="M15" s="18"/>
      <c r="N15" s="20">
        <v>13</v>
      </c>
    </row>
    <row r="16" spans="1:14" ht="12.75">
      <c r="A16" s="28" t="s">
        <v>25</v>
      </c>
      <c r="B16" s="32" t="s">
        <v>13</v>
      </c>
      <c r="C16" s="17">
        <f t="shared" si="0"/>
        <v>68381</v>
      </c>
      <c r="D16" s="25"/>
      <c r="E16" s="23"/>
      <c r="F16" s="23"/>
      <c r="G16" s="34">
        <v>68381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484126</v>
      </c>
      <c r="D17" s="23"/>
      <c r="E17" s="23"/>
      <c r="F17" s="23"/>
      <c r="G17" s="34">
        <v>484126</v>
      </c>
      <c r="H17" s="37"/>
      <c r="I17" s="13">
        <f t="shared" si="1"/>
        <v>685</v>
      </c>
      <c r="J17" s="35"/>
      <c r="K17" s="35"/>
      <c r="L17" s="35"/>
      <c r="M17" s="35">
        <v>685</v>
      </c>
      <c r="N17" s="36"/>
    </row>
    <row r="18" spans="1:14" ht="25.5">
      <c r="A18" s="28" t="s">
        <v>28</v>
      </c>
      <c r="B18" s="32" t="s">
        <v>13</v>
      </c>
      <c r="C18" s="13">
        <f t="shared" si="0"/>
        <v>1945283</v>
      </c>
      <c r="D18" s="23"/>
      <c r="E18" s="23"/>
      <c r="F18" s="23"/>
      <c r="G18" s="34">
        <v>1132595</v>
      </c>
      <c r="H18" s="38">
        <v>812688</v>
      </c>
      <c r="I18" s="13">
        <f t="shared" si="1"/>
        <v>3216</v>
      </c>
      <c r="J18" s="35"/>
      <c r="K18" s="35"/>
      <c r="L18" s="35"/>
      <c r="M18" s="35">
        <v>1855</v>
      </c>
      <c r="N18" s="36">
        <v>1361</v>
      </c>
    </row>
    <row r="19" spans="1:14" ht="12.75">
      <c r="A19" s="28" t="s">
        <v>29</v>
      </c>
      <c r="B19" s="32" t="s">
        <v>13</v>
      </c>
      <c r="C19" s="13">
        <f t="shared" si="0"/>
        <v>87563</v>
      </c>
      <c r="D19" s="23"/>
      <c r="E19" s="23"/>
      <c r="F19" s="23"/>
      <c r="G19" s="34">
        <v>87563</v>
      </c>
      <c r="H19" s="38"/>
      <c r="I19" s="13">
        <f t="shared" si="1"/>
        <v>149</v>
      </c>
      <c r="J19" s="35"/>
      <c r="K19" s="35"/>
      <c r="L19" s="35"/>
      <c r="M19" s="35">
        <v>149</v>
      </c>
      <c r="N19" s="36"/>
    </row>
    <row r="20" spans="1:14" ht="12.75">
      <c r="A20" s="50" t="s">
        <v>14</v>
      </c>
      <c r="B20" s="51"/>
      <c r="C20" s="31">
        <f>SUM(C8:C19)</f>
        <v>14622675</v>
      </c>
      <c r="D20" s="31">
        <f aca="true" t="shared" si="2" ref="D20:N20">SUM(D8:D19)</f>
        <v>432311</v>
      </c>
      <c r="E20" s="31">
        <f t="shared" si="2"/>
        <v>0</v>
      </c>
      <c r="F20" s="31">
        <f t="shared" si="2"/>
        <v>245018</v>
      </c>
      <c r="G20" s="31">
        <f t="shared" si="2"/>
        <v>11358621</v>
      </c>
      <c r="H20" s="31">
        <f t="shared" si="2"/>
        <v>2586725</v>
      </c>
      <c r="I20" s="31">
        <f t="shared" si="2"/>
        <v>9013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5558</v>
      </c>
      <c r="N20" s="31">
        <f t="shared" si="2"/>
        <v>3455</v>
      </c>
    </row>
    <row r="21" spans="3:14" ht="12.75"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</row>
    <row r="22" spans="1:14" ht="12.75">
      <c r="A22" s="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9">
    <mergeCell ref="A20:B2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="89" zoomScaleNormal="89" zoomScalePageLayoutView="0" workbookViewId="0" topLeftCell="A1">
      <selection activeCell="I20" sqref="I20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5499886</v>
      </c>
      <c r="D8" s="18"/>
      <c r="E8" s="18"/>
      <c r="F8" s="18">
        <v>276931</v>
      </c>
      <c r="G8" s="18">
        <v>4087038</v>
      </c>
      <c r="H8" s="18">
        <v>1135917</v>
      </c>
      <c r="I8" s="9">
        <f>J8+L8+M8+N8+K8</f>
        <v>2023</v>
      </c>
      <c r="J8" s="24"/>
      <c r="K8" s="18"/>
      <c r="L8" s="18"/>
      <c r="M8" s="18">
        <v>614</v>
      </c>
      <c r="N8" s="20">
        <v>1409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454589</v>
      </c>
      <c r="D9" s="10"/>
      <c r="E9" s="10"/>
      <c r="F9" s="2"/>
      <c r="G9" s="19">
        <v>454589</v>
      </c>
      <c r="H9" s="18"/>
      <c r="I9" s="13">
        <f>J9+L9+M9+N9</f>
        <v>927</v>
      </c>
      <c r="J9" s="18"/>
      <c r="K9" s="18"/>
      <c r="L9" s="18"/>
      <c r="M9" s="19">
        <v>927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2358814</v>
      </c>
      <c r="D10" s="18"/>
      <c r="E10" s="18"/>
      <c r="F10" s="18"/>
      <c r="G10" s="10">
        <v>2358814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1055460</v>
      </c>
      <c r="D11" s="23">
        <v>346439</v>
      </c>
      <c r="E11" s="23"/>
      <c r="F11" s="23">
        <v>51907</v>
      </c>
      <c r="G11" s="34">
        <v>493645</v>
      </c>
      <c r="H11" s="37">
        <v>163469</v>
      </c>
      <c r="I11" s="13">
        <f>J11+M11+K11+N11+L11</f>
        <v>229</v>
      </c>
      <c r="J11" s="18"/>
      <c r="K11" s="21"/>
      <c r="L11" s="18"/>
      <c r="M11" s="18">
        <v>107</v>
      </c>
      <c r="N11" s="20">
        <v>122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7">D12+F12+G12+H12</f>
        <v>321575</v>
      </c>
      <c r="D12" s="22"/>
      <c r="E12" s="22"/>
      <c r="F12" s="18"/>
      <c r="G12" s="18">
        <v>289435</v>
      </c>
      <c r="H12" s="18">
        <v>32140</v>
      </c>
      <c r="I12" s="13">
        <f aca="true" t="shared" si="1" ref="I12:I19">J12+L12+M12+N12</f>
        <v>88</v>
      </c>
      <c r="J12" s="22"/>
      <c r="K12" s="18"/>
      <c r="L12" s="18"/>
      <c r="M12" s="18">
        <v>63</v>
      </c>
      <c r="N12" s="20">
        <v>25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1564441</v>
      </c>
      <c r="D13" s="25"/>
      <c r="E13" s="23"/>
      <c r="F13" s="18"/>
      <c r="G13" s="27">
        <v>1244608</v>
      </c>
      <c r="H13" s="18">
        <v>319833</v>
      </c>
      <c r="I13" s="13">
        <f t="shared" si="1"/>
        <v>781</v>
      </c>
      <c r="J13" s="22"/>
      <c r="K13" s="18"/>
      <c r="L13" s="18"/>
      <c r="M13" s="18">
        <v>410</v>
      </c>
      <c r="N13" s="20">
        <v>371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130228</v>
      </c>
      <c r="D14" s="22"/>
      <c r="E14" s="33"/>
      <c r="F14" s="18"/>
      <c r="G14" s="18">
        <v>124688</v>
      </c>
      <c r="H14" s="18">
        <v>5540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7272</v>
      </c>
      <c r="D15" s="25"/>
      <c r="E15" s="23"/>
      <c r="F15" s="18"/>
      <c r="G15" s="27"/>
      <c r="H15" s="18">
        <v>7272</v>
      </c>
      <c r="I15" s="13">
        <f t="shared" si="1"/>
        <v>13</v>
      </c>
      <c r="J15" s="18"/>
      <c r="K15" s="18"/>
      <c r="L15" s="18"/>
      <c r="M15" s="18"/>
      <c r="N15" s="20">
        <v>13</v>
      </c>
    </row>
    <row r="16" spans="1:14" ht="12.75">
      <c r="A16" s="28" t="s">
        <v>25</v>
      </c>
      <c r="B16" s="32" t="s">
        <v>13</v>
      </c>
      <c r="C16" s="17">
        <f t="shared" si="0"/>
        <v>56855</v>
      </c>
      <c r="D16" s="25"/>
      <c r="E16" s="23"/>
      <c r="F16" s="23"/>
      <c r="G16" s="34">
        <v>56855</v>
      </c>
      <c r="H16" s="38"/>
      <c r="I16" s="13">
        <f t="shared" si="1"/>
        <v>0</v>
      </c>
      <c r="J16" s="35"/>
      <c r="K16" s="35"/>
      <c r="L16" s="35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514454</v>
      </c>
      <c r="D17" s="23"/>
      <c r="E17" s="23"/>
      <c r="F17" s="23"/>
      <c r="G17" s="34">
        <v>514454</v>
      </c>
      <c r="H17" s="37"/>
      <c r="I17" s="13">
        <f t="shared" si="1"/>
        <v>741</v>
      </c>
      <c r="J17" s="35"/>
      <c r="K17" s="35"/>
      <c r="L17" s="35"/>
      <c r="M17" s="35">
        <v>741</v>
      </c>
      <c r="N17" s="36"/>
    </row>
    <row r="18" spans="1:14" ht="25.5">
      <c r="A18" s="28" t="s">
        <v>28</v>
      </c>
      <c r="B18" s="32" t="s">
        <v>13</v>
      </c>
      <c r="C18" s="13">
        <f>D18+F18+G18+H18</f>
        <v>1990126</v>
      </c>
      <c r="D18" s="23"/>
      <c r="E18" s="23"/>
      <c r="F18" s="23"/>
      <c r="G18" s="34">
        <v>1001225</v>
      </c>
      <c r="H18" s="38">
        <v>988901</v>
      </c>
      <c r="I18" s="13">
        <f t="shared" si="1"/>
        <v>3312</v>
      </c>
      <c r="J18" s="35"/>
      <c r="K18" s="35"/>
      <c r="L18" s="35"/>
      <c r="M18" s="35">
        <v>1684</v>
      </c>
      <c r="N18" s="36">
        <v>1628</v>
      </c>
    </row>
    <row r="19" spans="1:14" ht="12.75">
      <c r="A19" s="28" t="s">
        <v>29</v>
      </c>
      <c r="B19" s="32" t="s">
        <v>13</v>
      </c>
      <c r="C19" s="13">
        <f>D19+F19+G19+H19</f>
        <v>84520</v>
      </c>
      <c r="D19" s="23"/>
      <c r="E19" s="23"/>
      <c r="F19" s="23"/>
      <c r="G19" s="34">
        <v>84520</v>
      </c>
      <c r="H19" s="38"/>
      <c r="I19" s="13">
        <f t="shared" si="1"/>
        <v>140</v>
      </c>
      <c r="J19" s="35"/>
      <c r="K19" s="35"/>
      <c r="L19" s="35"/>
      <c r="M19" s="35">
        <v>140</v>
      </c>
      <c r="N19" s="36"/>
    </row>
    <row r="20" spans="1:14" ht="12.75">
      <c r="A20" s="50" t="s">
        <v>14</v>
      </c>
      <c r="B20" s="51"/>
      <c r="C20" s="31">
        <f>SUM(C8:C19)</f>
        <v>14038220</v>
      </c>
      <c r="D20" s="31">
        <f aca="true" t="shared" si="2" ref="D20:N20">SUM(D8:D19)</f>
        <v>346439</v>
      </c>
      <c r="E20" s="31">
        <f t="shared" si="2"/>
        <v>0</v>
      </c>
      <c r="F20" s="31">
        <f t="shared" si="2"/>
        <v>328838</v>
      </c>
      <c r="G20" s="31">
        <f t="shared" si="2"/>
        <v>10709871</v>
      </c>
      <c r="H20" s="31">
        <f t="shared" si="2"/>
        <v>2653072</v>
      </c>
      <c r="I20" s="31">
        <f t="shared" si="2"/>
        <v>8254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4686</v>
      </c>
      <c r="N20" s="31">
        <f t="shared" si="2"/>
        <v>3568</v>
      </c>
    </row>
    <row r="21" spans="3:14" ht="12.75"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</row>
    <row r="22" spans="1:14" ht="12.75">
      <c r="A22" s="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9">
    <mergeCell ref="A20:B2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89" zoomScaleNormal="89" zoomScalePageLayoutView="0" workbookViewId="0" topLeftCell="A1">
      <selection activeCell="C20" sqref="C20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52"/>
      <c r="N1" s="52"/>
    </row>
    <row r="2" spans="1:13" ht="12.7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" ht="12.75">
      <c r="A3" s="3"/>
      <c r="G3" s="30" t="s">
        <v>24</v>
      </c>
      <c r="H3" s="16"/>
    </row>
    <row r="4" spans="5:10" ht="13.5" thickBot="1">
      <c r="E4" s="15"/>
      <c r="J4" s="15"/>
    </row>
    <row r="5" spans="1:14" ht="12.75">
      <c r="A5" s="54" t="s">
        <v>5</v>
      </c>
      <c r="B5" s="55" t="s">
        <v>6</v>
      </c>
      <c r="C5" s="56" t="s">
        <v>0</v>
      </c>
      <c r="D5" s="57"/>
      <c r="E5" s="57"/>
      <c r="F5" s="57"/>
      <c r="G5" s="57"/>
      <c r="H5" s="57"/>
      <c r="I5" s="56" t="s">
        <v>7</v>
      </c>
      <c r="J5" s="57"/>
      <c r="K5" s="57"/>
      <c r="L5" s="57"/>
      <c r="M5" s="57"/>
      <c r="N5" s="58"/>
    </row>
    <row r="6" spans="1:14" ht="12.75">
      <c r="A6" s="54"/>
      <c r="B6" s="55"/>
      <c r="C6" s="4" t="s">
        <v>8</v>
      </c>
      <c r="D6" s="59" t="s">
        <v>9</v>
      </c>
      <c r="E6" s="59"/>
      <c r="F6" s="59"/>
      <c r="G6" s="59"/>
      <c r="H6" s="59"/>
      <c r="I6" s="4" t="s">
        <v>10</v>
      </c>
      <c r="J6" s="59" t="s">
        <v>11</v>
      </c>
      <c r="K6" s="59"/>
      <c r="L6" s="59"/>
      <c r="M6" s="59"/>
      <c r="N6" s="60"/>
    </row>
    <row r="7" spans="1:14" ht="12.75">
      <c r="A7" s="54"/>
      <c r="B7" s="5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29" t="s">
        <v>18</v>
      </c>
      <c r="B8" s="8" t="s">
        <v>13</v>
      </c>
      <c r="C8" s="9">
        <f>D8+F8+G8+H8</f>
        <v>4854429</v>
      </c>
      <c r="D8" s="18"/>
      <c r="E8" s="18"/>
      <c r="F8" s="18">
        <v>253248</v>
      </c>
      <c r="G8" s="18">
        <v>3574158</v>
      </c>
      <c r="H8" s="18">
        <v>1027023</v>
      </c>
      <c r="I8" s="9">
        <f>J8+L8+M8+N8+K8</f>
        <v>1788</v>
      </c>
      <c r="J8" s="24"/>
      <c r="K8" s="18"/>
      <c r="L8" s="18"/>
      <c r="M8" s="18">
        <v>542</v>
      </c>
      <c r="N8" s="20">
        <v>1246</v>
      </c>
    </row>
    <row r="9" spans="1:14" s="14" customFormat="1" ht="12.75" customHeight="1">
      <c r="A9" s="28" t="s">
        <v>15</v>
      </c>
      <c r="B9" s="12" t="s">
        <v>13</v>
      </c>
      <c r="C9" s="13">
        <f>D9+F9+G9+H9</f>
        <v>593038</v>
      </c>
      <c r="D9" s="10"/>
      <c r="E9" s="10"/>
      <c r="F9" s="2"/>
      <c r="G9" s="19">
        <v>593038</v>
      </c>
      <c r="H9" s="18"/>
      <c r="I9" s="13">
        <f>J9+L9+M9+N9</f>
        <v>1145</v>
      </c>
      <c r="J9" s="18"/>
      <c r="K9" s="18"/>
      <c r="L9" s="18"/>
      <c r="M9" s="19">
        <v>1145</v>
      </c>
      <c r="N9" s="20"/>
    </row>
    <row r="10" spans="1:14" s="14" customFormat="1" ht="12.75" customHeight="1">
      <c r="A10" s="28" t="s">
        <v>16</v>
      </c>
      <c r="B10" s="12" t="s">
        <v>13</v>
      </c>
      <c r="C10" s="13">
        <f>D10+F10+G10+H10</f>
        <v>2038115</v>
      </c>
      <c r="D10" s="18"/>
      <c r="E10" s="18"/>
      <c r="F10" s="18"/>
      <c r="G10" s="10">
        <v>2038115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28.5" customHeight="1">
      <c r="A11" s="28" t="s">
        <v>27</v>
      </c>
      <c r="B11" s="12" t="s">
        <v>13</v>
      </c>
      <c r="C11" s="13">
        <f>D11+G11+E11+H11+F11</f>
        <v>1141071</v>
      </c>
      <c r="D11" s="23">
        <v>478741</v>
      </c>
      <c r="E11" s="23"/>
      <c r="F11" s="23">
        <v>46982</v>
      </c>
      <c r="G11" s="34">
        <v>451733</v>
      </c>
      <c r="H11" s="37">
        <v>163615</v>
      </c>
      <c r="I11" s="13">
        <f>J11+M11+K11+N11+L11</f>
        <v>223</v>
      </c>
      <c r="J11" s="18"/>
      <c r="K11" s="21"/>
      <c r="L11" s="18"/>
      <c r="M11" s="18">
        <v>101</v>
      </c>
      <c r="N11" s="20">
        <v>122</v>
      </c>
    </row>
    <row r="12" spans="1:14" s="14" customFormat="1" ht="12.75" customHeight="1">
      <c r="A12" s="28" t="s">
        <v>17</v>
      </c>
      <c r="B12" s="12" t="s">
        <v>13</v>
      </c>
      <c r="C12" s="13">
        <f aca="true" t="shared" si="0" ref="C12:C19">D12+F12+G12+H12</f>
        <v>285391</v>
      </c>
      <c r="D12" s="22"/>
      <c r="E12" s="22"/>
      <c r="F12" s="18"/>
      <c r="G12" s="18">
        <v>259598</v>
      </c>
      <c r="H12" s="18">
        <v>25793</v>
      </c>
      <c r="I12" s="13">
        <f aca="true" t="shared" si="1" ref="I12:I19">J12+L12+M12+N12</f>
        <v>78</v>
      </c>
      <c r="J12" s="22"/>
      <c r="K12" s="18"/>
      <c r="L12" s="18"/>
      <c r="M12" s="18">
        <v>57</v>
      </c>
      <c r="N12" s="20">
        <v>21</v>
      </c>
    </row>
    <row r="13" spans="1:14" s="14" customFormat="1" ht="12.75" customHeight="1">
      <c r="A13" s="28" t="s">
        <v>19</v>
      </c>
      <c r="B13" s="32" t="s">
        <v>13</v>
      </c>
      <c r="C13" s="17">
        <f t="shared" si="0"/>
        <v>1343467</v>
      </c>
      <c r="D13" s="25"/>
      <c r="E13" s="23"/>
      <c r="F13" s="18"/>
      <c r="G13" s="27">
        <v>1055036</v>
      </c>
      <c r="H13" s="18">
        <v>288431</v>
      </c>
      <c r="I13" s="13">
        <f t="shared" si="1"/>
        <v>788</v>
      </c>
      <c r="J13" s="22"/>
      <c r="K13" s="18"/>
      <c r="L13" s="18"/>
      <c r="M13" s="18">
        <v>417</v>
      </c>
      <c r="N13" s="20">
        <v>371</v>
      </c>
    </row>
    <row r="14" spans="1:14" s="14" customFormat="1" ht="12.75" customHeight="1">
      <c r="A14" s="28" t="s">
        <v>23</v>
      </c>
      <c r="B14" s="32" t="s">
        <v>13</v>
      </c>
      <c r="C14" s="17">
        <f t="shared" si="0"/>
        <v>130579</v>
      </c>
      <c r="D14" s="22"/>
      <c r="E14" s="33"/>
      <c r="F14" s="18"/>
      <c r="G14" s="18">
        <v>124916</v>
      </c>
      <c r="H14" s="18">
        <v>5663</v>
      </c>
      <c r="I14" s="13">
        <f t="shared" si="1"/>
        <v>0</v>
      </c>
      <c r="J14" s="22"/>
      <c r="K14" s="18"/>
      <c r="L14" s="18"/>
      <c r="M14" s="18"/>
      <c r="N14" s="20"/>
    </row>
    <row r="15" spans="1:14" ht="12.75">
      <c r="A15" s="28" t="s">
        <v>22</v>
      </c>
      <c r="B15" s="32" t="s">
        <v>13</v>
      </c>
      <c r="C15" s="17">
        <f t="shared" si="0"/>
        <v>6102</v>
      </c>
      <c r="D15" s="25"/>
      <c r="E15" s="23"/>
      <c r="F15" s="18"/>
      <c r="G15" s="27"/>
      <c r="H15" s="18">
        <v>6102</v>
      </c>
      <c r="I15" s="13">
        <f t="shared" si="1"/>
        <v>10</v>
      </c>
      <c r="J15" s="18"/>
      <c r="K15" s="18"/>
      <c r="L15" s="18"/>
      <c r="M15" s="18"/>
      <c r="N15" s="20">
        <v>10</v>
      </c>
    </row>
    <row r="16" spans="1:14" ht="12.75">
      <c r="A16" s="28" t="s">
        <v>25</v>
      </c>
      <c r="B16" s="32" t="s">
        <v>13</v>
      </c>
      <c r="C16" s="17">
        <f t="shared" si="0"/>
        <v>68842</v>
      </c>
      <c r="D16" s="25"/>
      <c r="E16" s="23"/>
      <c r="F16" s="23"/>
      <c r="G16" s="34">
        <v>68842</v>
      </c>
      <c r="H16" s="38"/>
      <c r="I16" s="13">
        <f t="shared" si="1"/>
        <v>0</v>
      </c>
      <c r="J16" s="35"/>
      <c r="K16" s="35"/>
      <c r="L16" s="49"/>
      <c r="M16" s="35"/>
      <c r="N16" s="36"/>
    </row>
    <row r="17" spans="1:14" ht="25.5">
      <c r="A17" s="28" t="s">
        <v>26</v>
      </c>
      <c r="B17" s="32" t="s">
        <v>13</v>
      </c>
      <c r="C17" s="13">
        <f t="shared" si="0"/>
        <v>515108</v>
      </c>
      <c r="D17" s="23"/>
      <c r="E17" s="23"/>
      <c r="F17" s="23"/>
      <c r="G17" s="34">
        <v>515108</v>
      </c>
      <c r="H17" s="37"/>
      <c r="I17" s="13">
        <f t="shared" si="1"/>
        <v>766</v>
      </c>
      <c r="J17" s="35"/>
      <c r="K17" s="35"/>
      <c r="L17" s="49"/>
      <c r="M17" s="35">
        <v>766</v>
      </c>
      <c r="N17" s="36"/>
    </row>
    <row r="18" spans="1:14" ht="25.5">
      <c r="A18" s="28" t="s">
        <v>28</v>
      </c>
      <c r="B18" s="48" t="s">
        <v>13</v>
      </c>
      <c r="C18" s="13">
        <f t="shared" si="0"/>
        <v>1815981</v>
      </c>
      <c r="D18" s="23"/>
      <c r="E18" s="23"/>
      <c r="F18" s="23"/>
      <c r="G18" s="34">
        <v>912201</v>
      </c>
      <c r="H18" s="38">
        <v>903780</v>
      </c>
      <c r="I18" s="13">
        <f t="shared" si="1"/>
        <v>3120</v>
      </c>
      <c r="J18" s="35"/>
      <c r="K18" s="35"/>
      <c r="L18" s="49"/>
      <c r="M18" s="35">
        <v>1572</v>
      </c>
      <c r="N18" s="36">
        <v>1548</v>
      </c>
    </row>
    <row r="19" spans="1:14" ht="12.75">
      <c r="A19" s="28" t="s">
        <v>29</v>
      </c>
      <c r="B19" s="48" t="s">
        <v>13</v>
      </c>
      <c r="C19" s="13">
        <f t="shared" si="0"/>
        <v>87177</v>
      </c>
      <c r="D19" s="23"/>
      <c r="E19" s="23"/>
      <c r="F19" s="23"/>
      <c r="G19" s="34">
        <v>87177</v>
      </c>
      <c r="H19" s="38"/>
      <c r="I19" s="13">
        <f t="shared" si="1"/>
        <v>147</v>
      </c>
      <c r="J19" s="35"/>
      <c r="K19" s="35"/>
      <c r="L19" s="18"/>
      <c r="M19" s="35">
        <v>147</v>
      </c>
      <c r="N19" s="36"/>
    </row>
    <row r="20" spans="1:14" ht="12.75">
      <c r="A20" s="61" t="s">
        <v>14</v>
      </c>
      <c r="B20" s="62"/>
      <c r="C20" s="31">
        <f>SUM(C8:C19)</f>
        <v>12879300</v>
      </c>
      <c r="D20" s="31">
        <f aca="true" t="shared" si="2" ref="D20:N20">SUM(D8:D19)</f>
        <v>478741</v>
      </c>
      <c r="E20" s="31">
        <f t="shared" si="2"/>
        <v>0</v>
      </c>
      <c r="F20" s="31">
        <f t="shared" si="2"/>
        <v>300230</v>
      </c>
      <c r="G20" s="31">
        <f t="shared" si="2"/>
        <v>9679922</v>
      </c>
      <c r="H20" s="31">
        <f t="shared" si="2"/>
        <v>2420407</v>
      </c>
      <c r="I20" s="31">
        <f t="shared" si="2"/>
        <v>8065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4747</v>
      </c>
      <c r="N20" s="31">
        <f t="shared" si="2"/>
        <v>3318</v>
      </c>
    </row>
    <row r="21" spans="3:14" ht="12.75"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</row>
    <row r="22" spans="1:14" ht="12.75">
      <c r="A22" s="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9">
    <mergeCell ref="A20:B2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2022-02-07T04:58:31Z</dcterms:modified>
  <cp:category/>
  <cp:version/>
  <cp:contentType/>
  <cp:contentStatus/>
</cp:coreProperties>
</file>